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11508" yWindow="-12" windowWidth="11544" windowHeight="9708" firstSheet="1" activeTab="2"/>
    <workbookView xWindow="-12" yWindow="-12" windowWidth="11520" windowHeight="9708"/>
  </bookViews>
  <sheets>
    <sheet name="Week 1 Schedule" sheetId="11" r:id="rId1"/>
    <sheet name="Detailed Results - Front Nine" sheetId="15015" r:id="rId2"/>
    <sheet name="Handicaps" sheetId="15016" r:id="rId3"/>
  </sheets>
  <definedNames>
    <definedName name="_xlnm.Print_Area" localSheetId="2">Handicaps!$A$1:$L$100</definedName>
    <definedName name="_xlnm.Print_Area" localSheetId="0">'Week 1 Schedule'!$A$1:$J$4</definedName>
  </definedNames>
  <calcPr calcId="145621"/>
</workbook>
</file>

<file path=xl/calcChain.xml><?xml version="1.0" encoding="utf-8"?>
<calcChain xmlns="http://schemas.openxmlformats.org/spreadsheetml/2006/main">
  <c r="E10" i="11" l="1"/>
  <c r="J10" i="11"/>
  <c r="H25" i="15016"/>
  <c r="I25" i="15016" s="1"/>
  <c r="J25" i="15016" s="1"/>
  <c r="H8" i="15016"/>
  <c r="I8" i="15016" s="1"/>
  <c r="J8" i="15016" s="1"/>
  <c r="H13" i="15016" l="1"/>
  <c r="I13" i="15016" s="1"/>
  <c r="J13" i="15016" s="1"/>
  <c r="H20" i="15016"/>
  <c r="I20" i="15016" s="1"/>
  <c r="J20" i="15016" s="1"/>
  <c r="H88" i="15016"/>
  <c r="I88" i="15016" s="1"/>
  <c r="J88" i="15016" s="1"/>
  <c r="H55" i="15016"/>
  <c r="I55" i="15016" s="1"/>
  <c r="J55" i="15016" s="1"/>
  <c r="H48" i="15016"/>
  <c r="I48" i="15016" s="1"/>
  <c r="H126" i="15016"/>
  <c r="I126" i="15016" s="1"/>
  <c r="J126" i="15016" s="1"/>
  <c r="H125" i="15016"/>
  <c r="I125" i="15016" s="1"/>
  <c r="J125" i="15016" s="1"/>
  <c r="H124" i="15016"/>
  <c r="I124" i="15016" s="1"/>
  <c r="J124" i="15016" s="1"/>
  <c r="H123" i="15016"/>
  <c r="I123" i="15016" s="1"/>
  <c r="J123" i="15016" s="1"/>
  <c r="H122" i="15016"/>
  <c r="I122" i="15016" s="1"/>
  <c r="J122" i="15016" s="1"/>
  <c r="H121" i="15016"/>
  <c r="I121" i="15016" s="1"/>
  <c r="J121" i="15016" s="1"/>
  <c r="H120" i="15016"/>
  <c r="I120" i="15016" s="1"/>
  <c r="J120" i="15016" s="1"/>
  <c r="H119" i="15016"/>
  <c r="I119" i="15016" s="1"/>
  <c r="J119" i="15016" s="1"/>
  <c r="H118" i="15016"/>
  <c r="I118" i="15016" s="1"/>
  <c r="J118" i="15016" s="1"/>
  <c r="H117" i="15016"/>
  <c r="I117" i="15016" s="1"/>
  <c r="J117" i="15016" s="1"/>
  <c r="H116" i="15016"/>
  <c r="I116" i="15016" s="1"/>
  <c r="J116" i="15016" s="1"/>
  <c r="H115" i="15016"/>
  <c r="I115" i="15016" s="1"/>
  <c r="J115" i="15016" s="1"/>
  <c r="H114" i="15016"/>
  <c r="I114" i="15016" s="1"/>
  <c r="J114" i="15016" s="1"/>
  <c r="H113" i="15016"/>
  <c r="I113" i="15016" s="1"/>
  <c r="J113" i="15016" s="1"/>
  <c r="H112" i="15016"/>
  <c r="I112" i="15016" s="1"/>
  <c r="J112" i="15016" s="1"/>
  <c r="H111" i="15016"/>
  <c r="I111" i="15016" s="1"/>
  <c r="J111" i="15016" s="1"/>
  <c r="H110" i="15016"/>
  <c r="I110" i="15016" s="1"/>
  <c r="J110" i="15016" s="1"/>
  <c r="H109" i="15016"/>
  <c r="I109" i="15016" s="1"/>
  <c r="J109" i="15016" s="1"/>
  <c r="H108" i="15016"/>
  <c r="I108" i="15016" s="1"/>
  <c r="J108" i="15016" s="1"/>
  <c r="H107" i="15016"/>
  <c r="I107" i="15016" s="1"/>
  <c r="J107" i="15016" s="1"/>
  <c r="H106" i="15016"/>
  <c r="I106" i="15016" s="1"/>
  <c r="J106" i="15016" s="1"/>
  <c r="H105" i="15016"/>
  <c r="I105" i="15016" s="1"/>
  <c r="J105" i="15016" s="1"/>
  <c r="H104" i="15016"/>
  <c r="I104" i="15016" s="1"/>
  <c r="J104" i="15016" s="1"/>
  <c r="H103" i="15016"/>
  <c r="I103" i="15016" s="1"/>
  <c r="J103" i="15016" s="1"/>
  <c r="H102" i="15016"/>
  <c r="I102" i="15016" s="1"/>
  <c r="J102" i="15016" s="1"/>
  <c r="H101" i="15016"/>
  <c r="I101" i="15016" s="1"/>
  <c r="J101" i="15016" s="1"/>
  <c r="H100" i="15016"/>
  <c r="I100" i="15016" s="1"/>
  <c r="J100" i="15016" s="1"/>
  <c r="H99" i="15016"/>
  <c r="I99" i="15016" s="1"/>
  <c r="J99" i="15016" s="1"/>
  <c r="H98" i="15016"/>
  <c r="I98" i="15016" s="1"/>
  <c r="J98" i="15016" s="1"/>
  <c r="H97" i="15016"/>
  <c r="I97" i="15016" s="1"/>
  <c r="J97" i="15016" s="1"/>
  <c r="H96" i="15016"/>
  <c r="I96" i="15016" s="1"/>
  <c r="J96" i="15016" s="1"/>
  <c r="H95" i="15016"/>
  <c r="I95" i="15016" s="1"/>
  <c r="J95" i="15016" s="1"/>
  <c r="H94" i="15016"/>
  <c r="I94" i="15016" s="1"/>
  <c r="J94" i="15016" s="1"/>
  <c r="H93" i="15016"/>
  <c r="I93" i="15016" s="1"/>
  <c r="J93" i="15016" s="1"/>
  <c r="H92" i="15016"/>
  <c r="I92" i="15016" s="1"/>
  <c r="J92" i="15016" s="1"/>
  <c r="H91" i="15016"/>
  <c r="I91" i="15016" s="1"/>
  <c r="J91" i="15016" s="1"/>
  <c r="H90" i="15016"/>
  <c r="I90" i="15016" s="1"/>
  <c r="J90" i="15016" s="1"/>
  <c r="H89" i="15016"/>
  <c r="I89" i="15016" s="1"/>
  <c r="J89" i="15016" s="1"/>
  <c r="H87" i="15016"/>
  <c r="I87" i="15016" s="1"/>
  <c r="J87" i="15016" s="1"/>
  <c r="H86" i="15016"/>
  <c r="I86" i="15016" s="1"/>
  <c r="J86" i="15016" s="1"/>
  <c r="H85" i="15016"/>
  <c r="I85" i="15016" s="1"/>
  <c r="J85" i="15016" s="1"/>
  <c r="H84" i="15016"/>
  <c r="I84" i="15016" s="1"/>
  <c r="J84" i="15016" s="1"/>
  <c r="H83" i="15016"/>
  <c r="I83" i="15016" s="1"/>
  <c r="H82" i="15016"/>
  <c r="I82" i="15016" s="1"/>
  <c r="J82" i="15016" s="1"/>
  <c r="H81" i="15016"/>
  <c r="I81" i="15016" s="1"/>
  <c r="J81" i="15016" s="1"/>
  <c r="H80" i="15016"/>
  <c r="I80" i="15016" s="1"/>
  <c r="J80" i="15016" s="1"/>
  <c r="H79" i="15016"/>
  <c r="I79" i="15016" s="1"/>
  <c r="J79" i="15016" s="1"/>
  <c r="H78" i="15016"/>
  <c r="I78" i="15016" s="1"/>
  <c r="J78" i="15016" s="1"/>
  <c r="H77" i="15016"/>
  <c r="I77" i="15016" s="1"/>
  <c r="J77" i="15016" s="1"/>
  <c r="H76" i="15016"/>
  <c r="I76" i="15016" s="1"/>
  <c r="J76" i="15016" s="1"/>
  <c r="H75" i="15016"/>
  <c r="I75" i="15016" s="1"/>
  <c r="J75" i="15016" s="1"/>
  <c r="H74" i="15016"/>
  <c r="I74" i="15016" s="1"/>
  <c r="J74" i="15016" s="1"/>
  <c r="H73" i="15016"/>
  <c r="I73" i="15016" s="1"/>
  <c r="J73" i="15016" s="1"/>
  <c r="H72" i="15016"/>
  <c r="I72" i="15016" s="1"/>
  <c r="J72" i="15016" s="1"/>
  <c r="H71" i="15016"/>
  <c r="I71" i="15016" s="1"/>
  <c r="J71" i="15016" s="1"/>
  <c r="H70" i="15016"/>
  <c r="I70" i="15016" s="1"/>
  <c r="J70" i="15016" s="1"/>
  <c r="H69" i="15016"/>
  <c r="I69" i="15016" s="1"/>
  <c r="J69" i="15016" s="1"/>
  <c r="H68" i="15016"/>
  <c r="I68" i="15016" s="1"/>
  <c r="J68" i="15016" s="1"/>
  <c r="H67" i="15016"/>
  <c r="I67" i="15016" s="1"/>
  <c r="J67" i="15016" s="1"/>
  <c r="H66" i="15016"/>
  <c r="I66" i="15016" s="1"/>
  <c r="J66" i="15016" s="1"/>
  <c r="H65" i="15016"/>
  <c r="I65" i="15016" s="1"/>
  <c r="J65" i="15016" s="1"/>
  <c r="H64" i="15016"/>
  <c r="I64" i="15016" s="1"/>
  <c r="J64" i="15016" s="1"/>
  <c r="H63" i="15016"/>
  <c r="I63" i="15016" s="1"/>
  <c r="J63" i="15016" s="1"/>
  <c r="H62" i="15016"/>
  <c r="I62" i="15016" s="1"/>
  <c r="J62" i="15016" s="1"/>
  <c r="H61" i="15016"/>
  <c r="I61" i="15016" s="1"/>
  <c r="J61" i="15016" s="1"/>
  <c r="H60" i="15016"/>
  <c r="I60" i="15016" s="1"/>
  <c r="J60" i="15016" s="1"/>
  <c r="H59" i="15016"/>
  <c r="I59" i="15016" s="1"/>
  <c r="J59" i="15016" s="1"/>
  <c r="H58" i="15016"/>
  <c r="I58" i="15016" s="1"/>
  <c r="J58" i="15016" s="1"/>
  <c r="H57" i="15016"/>
  <c r="I57" i="15016" s="1"/>
  <c r="J57" i="15016" s="1"/>
  <c r="H56" i="15016"/>
  <c r="I56" i="15016" s="1"/>
  <c r="J56" i="15016" s="1"/>
  <c r="H54" i="15016"/>
  <c r="I54" i="15016" s="1"/>
  <c r="J54" i="15016" s="1"/>
  <c r="H53" i="15016"/>
  <c r="I53" i="15016" s="1"/>
  <c r="J53" i="15016" s="1"/>
  <c r="H52" i="15016"/>
  <c r="I52" i="15016" s="1"/>
  <c r="J52" i="15016" s="1"/>
  <c r="H51" i="15016"/>
  <c r="I51" i="15016" s="1"/>
  <c r="J51" i="15016" s="1"/>
  <c r="H50" i="15016"/>
  <c r="I50" i="15016" s="1"/>
  <c r="J50" i="15016" s="1"/>
  <c r="H49" i="15016"/>
  <c r="I49" i="15016" s="1"/>
  <c r="J49" i="15016" s="1"/>
  <c r="H47" i="15016"/>
  <c r="I47" i="15016" s="1"/>
  <c r="J47" i="15016" s="1"/>
  <c r="H46" i="15016"/>
  <c r="I46" i="15016" s="1"/>
  <c r="J46" i="15016" s="1"/>
  <c r="H45" i="15016"/>
  <c r="I45" i="15016" s="1"/>
  <c r="J45" i="15016" s="1"/>
  <c r="H44" i="15016"/>
  <c r="I44" i="15016" s="1"/>
  <c r="J44" i="15016" s="1"/>
  <c r="H43" i="15016"/>
  <c r="I43" i="15016" s="1"/>
  <c r="J43" i="15016" s="1"/>
  <c r="H42" i="15016"/>
  <c r="I42" i="15016" s="1"/>
  <c r="J42" i="15016" s="1"/>
  <c r="H41" i="15016"/>
  <c r="I41" i="15016" s="1"/>
  <c r="J41" i="15016" s="1"/>
  <c r="H40" i="15016"/>
  <c r="I40" i="15016" s="1"/>
  <c r="J40" i="15016" s="1"/>
  <c r="H39" i="15016"/>
  <c r="I39" i="15016" s="1"/>
  <c r="J39" i="15016" s="1"/>
  <c r="H38" i="15016"/>
  <c r="I38" i="15016" s="1"/>
  <c r="J38" i="15016" s="1"/>
  <c r="H37" i="15016"/>
  <c r="I37" i="15016" s="1"/>
  <c r="J37" i="15016" s="1"/>
  <c r="H36" i="15016"/>
  <c r="I36" i="15016" s="1"/>
  <c r="J36" i="15016" s="1"/>
  <c r="H35" i="15016"/>
  <c r="I35" i="15016" s="1"/>
  <c r="J35" i="15016" s="1"/>
  <c r="A29" i="15016"/>
  <c r="H23" i="15016"/>
  <c r="I23" i="15016" s="1"/>
  <c r="H22" i="15016"/>
  <c r="I22" i="15016" s="1"/>
  <c r="H19" i="15016"/>
  <c r="I19" i="15016" s="1"/>
  <c r="H17" i="15016"/>
  <c r="I17" i="15016" s="1"/>
  <c r="H16" i="15016"/>
  <c r="I16" i="15016" s="1"/>
  <c r="H14" i="15016"/>
  <c r="I14" i="15016" s="1"/>
  <c r="H12" i="15016"/>
  <c r="I12" i="15016" s="1"/>
  <c r="H11" i="15016"/>
  <c r="I11" i="15016" s="1"/>
  <c r="H9" i="15016"/>
  <c r="I9" i="15016" s="1"/>
  <c r="J9" i="15016" s="1"/>
  <c r="J43" i="11"/>
  <c r="J42" i="11"/>
  <c r="J12" i="15016" l="1"/>
  <c r="J48" i="15016"/>
  <c r="J11" i="15016"/>
  <c r="J16" i="15016"/>
  <c r="J14" i="15016"/>
  <c r="J19" i="15016"/>
  <c r="J83" i="15016"/>
  <c r="J22" i="15016"/>
  <c r="J17" i="15016"/>
  <c r="J23" i="15016"/>
  <c r="J22" i="11"/>
  <c r="J45" i="11" l="1"/>
  <c r="J44" i="11"/>
  <c r="J41" i="11"/>
  <c r="J40" i="11"/>
  <c r="J39" i="11"/>
  <c r="J38" i="11"/>
  <c r="J37" i="11"/>
  <c r="J36" i="11"/>
  <c r="J14" i="11"/>
  <c r="D10" i="11"/>
  <c r="L58" i="15015"/>
  <c r="J58" i="15015"/>
  <c r="I58" i="15015"/>
  <c r="I54" i="15015"/>
  <c r="I59" i="15015"/>
  <c r="H58" i="15015"/>
  <c r="G58" i="15015"/>
  <c r="F58" i="15015"/>
  <c r="E58" i="15015"/>
  <c r="D58" i="15015"/>
  <c r="C58" i="15015"/>
  <c r="B58" i="15015"/>
  <c r="K57" i="15015"/>
  <c r="K56" i="15015"/>
  <c r="K58" i="15015"/>
  <c r="O56" i="15015"/>
  <c r="L51" i="15015"/>
  <c r="J51" i="15015"/>
  <c r="J53" i="15015"/>
  <c r="J54" i="15015"/>
  <c r="I51" i="15015"/>
  <c r="I53" i="15015"/>
  <c r="H51" i="15015"/>
  <c r="H53" i="15015"/>
  <c r="G51" i="15015"/>
  <c r="G53" i="15015"/>
  <c r="F51" i="15015"/>
  <c r="F53" i="15015"/>
  <c r="F59" i="15015"/>
  <c r="F54" i="15015"/>
  <c r="E51" i="15015"/>
  <c r="E53" i="15015"/>
  <c r="D51" i="15015"/>
  <c r="D53" i="15015"/>
  <c r="D54" i="15015"/>
  <c r="C51" i="15015"/>
  <c r="C53" i="15015"/>
  <c r="C54" i="15015"/>
  <c r="B51" i="15015"/>
  <c r="B53" i="15015"/>
  <c r="K50" i="15015"/>
  <c r="K51" i="15015"/>
  <c r="M50" i="15015"/>
  <c r="K49" i="15015"/>
  <c r="O49" i="15015"/>
  <c r="L44" i="15015"/>
  <c r="J44" i="15015"/>
  <c r="J45" i="15015"/>
  <c r="I44" i="15015"/>
  <c r="H44" i="15015"/>
  <c r="G44" i="15015"/>
  <c r="G45" i="15015"/>
  <c r="F44" i="15015"/>
  <c r="E44" i="15015"/>
  <c r="D44" i="15015"/>
  <c r="D45" i="15015"/>
  <c r="C44" i="15015"/>
  <c r="B44" i="15015"/>
  <c r="K43" i="15015"/>
  <c r="K44" i="15015"/>
  <c r="O43" i="15015"/>
  <c r="K42" i="15015"/>
  <c r="O42" i="15015"/>
  <c r="L37" i="15015"/>
  <c r="J37" i="15015"/>
  <c r="J39" i="15015"/>
  <c r="I37" i="15015"/>
  <c r="I39" i="15015"/>
  <c r="H37" i="15015"/>
  <c r="H39" i="15015"/>
  <c r="H45" i="15015"/>
  <c r="G37" i="15015"/>
  <c r="G39" i="15015"/>
  <c r="G40" i="15015"/>
  <c r="F37" i="15015"/>
  <c r="F39" i="15015"/>
  <c r="F40" i="15015"/>
  <c r="E37" i="15015"/>
  <c r="E39" i="15015"/>
  <c r="E40" i="15015"/>
  <c r="D37" i="15015"/>
  <c r="D39" i="15015"/>
  <c r="C37" i="15015"/>
  <c r="C39" i="15015"/>
  <c r="C40" i="15015"/>
  <c r="B37" i="15015"/>
  <c r="B39" i="15015"/>
  <c r="K36" i="15015"/>
  <c r="O36" i="15015"/>
  <c r="K35" i="15015"/>
  <c r="L30" i="15015"/>
  <c r="J30" i="15015"/>
  <c r="J26" i="15015"/>
  <c r="I30" i="15015"/>
  <c r="H30" i="15015"/>
  <c r="G30" i="15015"/>
  <c r="F30" i="15015"/>
  <c r="E30" i="15015"/>
  <c r="D30" i="15015"/>
  <c r="C30" i="15015"/>
  <c r="B30" i="15015"/>
  <c r="K29" i="15015"/>
  <c r="O29" i="15015"/>
  <c r="K28" i="15015"/>
  <c r="K30" i="15015"/>
  <c r="L23" i="15015"/>
  <c r="J23" i="15015"/>
  <c r="J25" i="15015"/>
  <c r="I23" i="15015"/>
  <c r="I25" i="15015"/>
  <c r="H23" i="15015"/>
  <c r="H25" i="15015"/>
  <c r="H26" i="15015"/>
  <c r="G23" i="15015"/>
  <c r="G25" i="15015"/>
  <c r="G26" i="15015"/>
  <c r="F23" i="15015"/>
  <c r="F25" i="15015"/>
  <c r="E23" i="15015"/>
  <c r="E25" i="15015"/>
  <c r="E31" i="15015"/>
  <c r="D23" i="15015"/>
  <c r="D25" i="15015"/>
  <c r="C23" i="15015"/>
  <c r="C25" i="15015"/>
  <c r="C26" i="15015"/>
  <c r="B23" i="15015"/>
  <c r="B25" i="15015"/>
  <c r="K22" i="15015"/>
  <c r="M22" i="15015"/>
  <c r="K21" i="15015"/>
  <c r="M21" i="15015"/>
  <c r="M23" i="15015"/>
  <c r="O21" i="15015"/>
  <c r="L16" i="15015"/>
  <c r="J16" i="15015"/>
  <c r="I16" i="15015"/>
  <c r="H16" i="15015"/>
  <c r="G16" i="15015"/>
  <c r="F16" i="15015"/>
  <c r="E16" i="15015"/>
  <c r="D16" i="15015"/>
  <c r="C16" i="15015"/>
  <c r="B16" i="15015"/>
  <c r="K15" i="15015"/>
  <c r="O15" i="15015"/>
  <c r="K14" i="15015"/>
  <c r="M14" i="15015"/>
  <c r="M16" i="15015"/>
  <c r="L9" i="15015"/>
  <c r="J9" i="15015"/>
  <c r="J11" i="15015"/>
  <c r="I9" i="15015"/>
  <c r="I11" i="15015"/>
  <c r="I17" i="15015"/>
  <c r="I12" i="15015"/>
  <c r="H9" i="15015"/>
  <c r="H11" i="15015"/>
  <c r="H12" i="15015"/>
  <c r="G9" i="15015"/>
  <c r="G11" i="15015"/>
  <c r="F9" i="15015"/>
  <c r="F11" i="15015"/>
  <c r="E9" i="15015"/>
  <c r="E11" i="15015"/>
  <c r="E17" i="15015"/>
  <c r="E12" i="15015"/>
  <c r="D9" i="15015"/>
  <c r="D11" i="15015"/>
  <c r="D12" i="15015"/>
  <c r="C9" i="15015"/>
  <c r="C11" i="15015"/>
  <c r="B9" i="15015"/>
  <c r="B11" i="15015"/>
  <c r="K9" i="15015"/>
  <c r="O8" i="15015"/>
  <c r="O7" i="15015"/>
  <c r="M56" i="15015"/>
  <c r="M58" i="15015"/>
  <c r="M43" i="15015"/>
  <c r="K37" i="15015"/>
  <c r="M8" i="15015"/>
  <c r="M7" i="15015"/>
  <c r="M9" i="15015"/>
  <c r="D17" i="15015"/>
  <c r="H17" i="15015"/>
  <c r="J59" i="15015"/>
  <c r="H31" i="15015"/>
  <c r="M15" i="15015"/>
  <c r="O22" i="15015"/>
  <c r="O28" i="15015"/>
  <c r="O35" i="15015"/>
  <c r="M36" i="15015"/>
  <c r="M49" i="15015"/>
  <c r="M57" i="15015"/>
  <c r="M28" i="15015"/>
  <c r="M35" i="15015"/>
  <c r="M37" i="15015"/>
  <c r="O57" i="15015"/>
  <c r="H40" i="15015"/>
  <c r="D59" i="15015"/>
  <c r="B45" i="15015"/>
  <c r="B40" i="15015"/>
  <c r="C45" i="15015"/>
  <c r="M42" i="15015"/>
  <c r="M44" i="15015"/>
  <c r="E45" i="15015"/>
  <c r="O50" i="15015"/>
  <c r="C59" i="15015"/>
  <c r="G54" i="15015"/>
  <c r="M51" i="15015"/>
  <c r="B59" i="15015"/>
  <c r="B54" i="15015"/>
  <c r="H54" i="15015"/>
  <c r="H59" i="15015"/>
  <c r="M59" i="15015"/>
  <c r="M54" i="15015"/>
  <c r="E54" i="15015"/>
  <c r="E59" i="15015"/>
  <c r="G59" i="15015"/>
  <c r="M40" i="15015"/>
  <c r="D40" i="15015"/>
  <c r="J40" i="15015"/>
  <c r="M45" i="15015"/>
  <c r="I45" i="15015"/>
  <c r="I40" i="15015"/>
  <c r="F45" i="15015"/>
  <c r="I26" i="15015"/>
  <c r="M29" i="15015"/>
  <c r="M30" i="15015"/>
  <c r="M26" i="15015"/>
  <c r="F26" i="15015"/>
  <c r="B31" i="15015"/>
  <c r="J31" i="15015"/>
  <c r="G31" i="15015"/>
  <c r="M31" i="15015"/>
  <c r="D26" i="15015"/>
  <c r="D31" i="15015"/>
  <c r="C31" i="15015"/>
  <c r="F31" i="15015"/>
  <c r="K31" i="15015"/>
  <c r="I31" i="15015"/>
  <c r="B26" i="15015"/>
  <c r="E26" i="15015"/>
  <c r="K23" i="15015"/>
  <c r="F12" i="15015"/>
  <c r="K16" i="15015"/>
  <c r="O14" i="15015"/>
  <c r="B12" i="15015"/>
  <c r="F17" i="15015"/>
  <c r="J17" i="15015"/>
  <c r="J12" i="15015"/>
  <c r="M12" i="15015"/>
  <c r="M17" i="15015"/>
  <c r="G17" i="15015"/>
  <c r="G12" i="15015"/>
  <c r="C12" i="15015"/>
  <c r="K12" i="15015"/>
  <c r="N12" i="15015"/>
  <c r="C17" i="15015"/>
  <c r="B17" i="15015"/>
  <c r="K54" i="15015"/>
  <c r="N54" i="15015"/>
  <c r="K59" i="15015"/>
  <c r="N59" i="15015"/>
  <c r="K40" i="15015"/>
  <c r="N40" i="15015"/>
  <c r="K45" i="15015"/>
  <c r="N45" i="15015"/>
  <c r="N31" i="15015"/>
  <c r="K26" i="15015"/>
  <c r="N26" i="15015"/>
  <c r="K17" i="15015"/>
  <c r="N17" i="15015"/>
  <c r="O17" i="15015"/>
</calcChain>
</file>

<file path=xl/sharedStrings.xml><?xml version="1.0" encoding="utf-8"?>
<sst xmlns="http://schemas.openxmlformats.org/spreadsheetml/2006/main" count="252" uniqueCount="179">
  <si>
    <t>Phil Jacobs</t>
  </si>
  <si>
    <t>Bob Kauffman</t>
  </si>
  <si>
    <t>Joe Keim</t>
  </si>
  <si>
    <t>Mike Keller</t>
  </si>
  <si>
    <t>M McCabe</t>
  </si>
  <si>
    <t>Tim Montavon</t>
  </si>
  <si>
    <t>Al Roemer</t>
  </si>
  <si>
    <t>Mike Ryan</t>
  </si>
  <si>
    <t>Steve Patton</t>
  </si>
  <si>
    <t>Jerry Schommer</t>
  </si>
  <si>
    <t>Judy Showalter</t>
  </si>
  <si>
    <t>Peter Sjoblem</t>
  </si>
  <si>
    <t>Don Skinn</t>
  </si>
  <si>
    <t>Andrew Smith</t>
  </si>
  <si>
    <t>Ben Wilt</t>
  </si>
  <si>
    <t>C. Chamberlain</t>
  </si>
  <si>
    <t>Jenny Pierce</t>
  </si>
  <si>
    <t>Jay Roth</t>
  </si>
  <si>
    <t>Mark Roth</t>
  </si>
  <si>
    <t>Don Roth</t>
  </si>
  <si>
    <t>Nate CaHall</t>
  </si>
  <si>
    <t>Clem Aselage</t>
  </si>
  <si>
    <t>Bill Fortener</t>
  </si>
  <si>
    <t>Doug Hansen</t>
  </si>
  <si>
    <t>Adam Waite</t>
  </si>
  <si>
    <t>Steve Zabarnick</t>
  </si>
  <si>
    <t>Mike Check</t>
  </si>
  <si>
    <t>Tom Whitney</t>
  </si>
  <si>
    <t>Doug Hufnagle</t>
  </si>
  <si>
    <t>Chad Hunter</t>
  </si>
  <si>
    <t>Shawn Putman</t>
  </si>
  <si>
    <t>Ryan Justice</t>
  </si>
  <si>
    <t>Joe Shumaker</t>
  </si>
  <si>
    <t>Aaron Veydt</t>
  </si>
  <si>
    <t>Bob Wilkens</t>
  </si>
  <si>
    <t xml:space="preserve"> Todd York</t>
  </si>
  <si>
    <t>Carl Sjoblem</t>
  </si>
  <si>
    <t>Bryan Sanbongi</t>
  </si>
  <si>
    <t>Dan Schweickart</t>
  </si>
  <si>
    <t xml:space="preserve"> </t>
  </si>
  <si>
    <t>Matt Dalton</t>
  </si>
  <si>
    <t>Dave Turner</t>
  </si>
  <si>
    <t>UDRI Golf League</t>
  </si>
  <si>
    <t>Players</t>
  </si>
  <si>
    <t>Team</t>
  </si>
  <si>
    <t>This</t>
  </si>
  <si>
    <t>Previous</t>
  </si>
  <si>
    <t xml:space="preserve"> Week's</t>
  </si>
  <si>
    <t>Total</t>
  </si>
  <si>
    <t>Points</t>
  </si>
  <si>
    <t xml:space="preserve"> Points</t>
  </si>
  <si>
    <t>TOT</t>
  </si>
  <si>
    <t>HPC</t>
  </si>
  <si>
    <t>NET</t>
  </si>
  <si>
    <t>PTS</t>
  </si>
  <si>
    <t xml:space="preserve"> + - Par</t>
  </si>
  <si>
    <t>Total Gross</t>
  </si>
  <si>
    <t>Handicap Strokes</t>
  </si>
  <si>
    <t>Total Net</t>
  </si>
  <si>
    <t>PLAYER</t>
  </si>
  <si>
    <t>Strokes over par last six rounds</t>
  </si>
  <si>
    <t>Handicap</t>
  </si>
  <si>
    <t>(* only the last five are used for handicap)</t>
  </si>
  <si>
    <t>*     oldest - - - - - - - -- - - - - - - &gt; newest</t>
  </si>
  <si>
    <t>Actual</t>
  </si>
  <si>
    <t>Current</t>
  </si>
  <si>
    <t>Prev</t>
  </si>
  <si>
    <t>Chg</t>
  </si>
  <si>
    <t>Bob Andrews</t>
  </si>
  <si>
    <t>Gerry Busch</t>
  </si>
  <si>
    <t>Cheryl Castro</t>
  </si>
  <si>
    <t>TJ Cope</t>
  </si>
  <si>
    <t>George Fultz</t>
  </si>
  <si>
    <t>Bill Honingford</t>
  </si>
  <si>
    <t>Peter John</t>
  </si>
  <si>
    <t>Todd Jones</t>
  </si>
  <si>
    <t>Ben Phillips</t>
  </si>
  <si>
    <t>Bill Price</t>
  </si>
  <si>
    <t>Steve Roth</t>
  </si>
  <si>
    <t>Chuck Schroll</t>
  </si>
  <si>
    <t>Bob Zinck</t>
  </si>
  <si>
    <t>SUBSTITUTES</t>
  </si>
  <si>
    <t>Bob Askins</t>
  </si>
  <si>
    <t>John Bultman</t>
  </si>
  <si>
    <t>Cliff Cerbus</t>
  </si>
  <si>
    <t>Irv Coffey</t>
  </si>
  <si>
    <t>Trey Coleman</t>
  </si>
  <si>
    <t>Jim Caulfield</t>
  </si>
  <si>
    <t>Denny Gerdeman</t>
  </si>
  <si>
    <t>Bill Gottschall</t>
  </si>
  <si>
    <t>Steve Gunderson</t>
  </si>
  <si>
    <t>Matt Lange</t>
  </si>
  <si>
    <t>Jacob Heitzman</t>
  </si>
  <si>
    <t>Andrews</t>
  </si>
  <si>
    <t>James Reinert</t>
  </si>
  <si>
    <t>Corey Bliss</t>
  </si>
  <si>
    <t>Chamberlain</t>
  </si>
  <si>
    <t>Mike Reynolds</t>
  </si>
  <si>
    <t>Kevin Poorman</t>
  </si>
  <si>
    <t>Dave Holmes</t>
  </si>
  <si>
    <t>Jones</t>
  </si>
  <si>
    <t>Ryan Mooers</t>
  </si>
  <si>
    <t>Bob Eling</t>
  </si>
  <si>
    <t>Mike Hufnagle</t>
  </si>
  <si>
    <t>Mike Quirk</t>
  </si>
  <si>
    <t>Aselage</t>
  </si>
  <si>
    <t>Dave Gloekler</t>
  </si>
  <si>
    <t>Hansen</t>
  </si>
  <si>
    <t>Casey Bliss</t>
  </si>
  <si>
    <t>Michael Gallenstein</t>
  </si>
  <si>
    <t>M Chamberlain</t>
  </si>
  <si>
    <t>Kevin Williamson</t>
  </si>
  <si>
    <t>Kenny Duff</t>
  </si>
  <si>
    <t>Mike Howard</t>
  </si>
  <si>
    <t>Wilkens</t>
  </si>
  <si>
    <t>Brian Barledge</t>
  </si>
  <si>
    <t>Jake Sidell</t>
  </si>
  <si>
    <t>Dan Strong</t>
  </si>
  <si>
    <t>Dave Boles</t>
  </si>
  <si>
    <t>Jeff Quirk</t>
  </si>
  <si>
    <t>Jim Doway</t>
  </si>
  <si>
    <t>Walter Juzukonis</t>
  </si>
  <si>
    <t>Chris Engle</t>
  </si>
  <si>
    <t>Russ Tobias</t>
  </si>
  <si>
    <t>J. Tobias</t>
  </si>
  <si>
    <t>Mike Duenes</t>
  </si>
  <si>
    <t>Ted Ranger</t>
  </si>
  <si>
    <t>Fick</t>
  </si>
  <si>
    <t>Shellie Wilkens</t>
  </si>
  <si>
    <t>Mick Bergman</t>
  </si>
  <si>
    <t>Kenny Duff Jr.</t>
  </si>
  <si>
    <t>Time</t>
  </si>
  <si>
    <t>Hdcp</t>
  </si>
  <si>
    <t>Castro</t>
  </si>
  <si>
    <t>vs</t>
  </si>
  <si>
    <t xml:space="preserve">  </t>
  </si>
  <si>
    <t>Reinert</t>
  </si>
  <si>
    <t>Standings</t>
  </si>
  <si>
    <t>Mike Pratt</t>
  </si>
  <si>
    <t>Pratt</t>
  </si>
  <si>
    <t>?</t>
  </si>
  <si>
    <t>Tuesday April 26, 2015</t>
  </si>
  <si>
    <t>Hufnagle</t>
  </si>
  <si>
    <t>Wolf</t>
  </si>
  <si>
    <t>Eling</t>
  </si>
  <si>
    <t>Aguilera</t>
  </si>
  <si>
    <t>Webendorfer</t>
  </si>
  <si>
    <t>Harding</t>
  </si>
  <si>
    <t>Buchanan</t>
  </si>
  <si>
    <t>Kator</t>
  </si>
  <si>
    <t>Lankford</t>
  </si>
  <si>
    <t>John, R.</t>
  </si>
  <si>
    <t>John, P.</t>
  </si>
  <si>
    <t>Start</t>
  </si>
  <si>
    <t>Pratt/Hufnagle</t>
  </si>
  <si>
    <t>Reinert/Aselage</t>
  </si>
  <si>
    <t>Wolf/Chamberlain</t>
  </si>
  <si>
    <t>Aguilera/Castro</t>
  </si>
  <si>
    <t>Buchanan/Wilkens</t>
  </si>
  <si>
    <t>Lankford/Jones</t>
  </si>
  <si>
    <t>John/John</t>
  </si>
  <si>
    <t>Andrews/Kator</t>
  </si>
  <si>
    <t>Webendorfer/Harding</t>
  </si>
  <si>
    <t>Hansen/Eling</t>
  </si>
  <si>
    <t>Barry</t>
  </si>
  <si>
    <t>Tim Kator</t>
  </si>
  <si>
    <t>CJ Maxwell</t>
  </si>
  <si>
    <t>Bruce Miller</t>
  </si>
  <si>
    <t>Kevin Pender</t>
  </si>
  <si>
    <t>Starting Handicaps</t>
  </si>
  <si>
    <t>Rose John</t>
  </si>
  <si>
    <t>Paul Webendorfer</t>
  </si>
  <si>
    <t>Rudy Aguilera</t>
  </si>
  <si>
    <t>James Lankford</t>
  </si>
  <si>
    <t>Dennis Buchanan</t>
  </si>
  <si>
    <t>Kent Wolf</t>
  </si>
  <si>
    <t>Brady Harding</t>
  </si>
  <si>
    <t>Week 1 - Back Nine</t>
  </si>
  <si>
    <t>Standard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</si>
</sst>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m\ d\,\ yyyy"/>
    <numFmt numFmtId="165" formatCode="\+##;\-##"/>
    <numFmt numFmtId="166" formatCode="\+##;\-##;##"/>
    <numFmt numFmtId="167" formatCode="\+##;\-##;#0"/>
  </numFmts>
  <fonts count="24" x14ac:knownFonts="1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0"/>
      <color indexed="12"/>
      <name val="Comic Sans MS"/>
      <family val="4"/>
    </font>
    <font>
      <i/>
      <sz val="9"/>
      <color indexed="12"/>
      <name val="Comic Sans MS"/>
      <family val="4"/>
    </font>
    <font>
      <sz val="12"/>
      <name val="Comic Sans MS"/>
      <family val="4"/>
    </font>
    <font>
      <b/>
      <sz val="10"/>
      <name val="Comic Sans MS"/>
      <family val="4"/>
    </font>
    <font>
      <sz val="10"/>
      <color indexed="12"/>
      <name val="Comic Sans MS"/>
      <family val="4"/>
    </font>
    <font>
      <sz val="10"/>
      <name val="Comic Sans MS"/>
      <family val="4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indexed="57"/>
      <name val="Arial"/>
      <family val="2"/>
    </font>
    <font>
      <b/>
      <sz val="9"/>
      <color indexed="57"/>
      <name val="Arial"/>
      <family val="2"/>
    </font>
    <font>
      <b/>
      <sz val="8"/>
      <color indexed="5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8"/>
      <color indexed="17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i/>
      <sz val="9"/>
      <color indexed="17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double">
        <color indexed="8"/>
      </left>
      <right/>
      <top style="medium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8" fillId="0" borderId="0" xfId="0" applyFont="1" applyFill="1" applyBorder="1" applyAlignment="1">
      <alignment horizontal="left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0" fillId="0" borderId="21" xfId="0" applyBorder="1"/>
    <xf numFmtId="0" fontId="0" fillId="0" borderId="1" xfId="0" applyBorder="1" applyAlignment="1">
      <alignment horizontal="center"/>
    </xf>
    <xf numFmtId="165" fontId="3" fillId="0" borderId="2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16" xfId="0" applyBorder="1"/>
    <xf numFmtId="165" fontId="3" fillId="0" borderId="23" xfId="0" applyNumberFormat="1" applyFont="1" applyFill="1" applyBorder="1" applyAlignment="1">
      <alignment horizontal="center"/>
    </xf>
    <xf numFmtId="0" fontId="3" fillId="0" borderId="7" xfId="0" applyFont="1" applyBorder="1"/>
    <xf numFmtId="165" fontId="13" fillId="0" borderId="6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 indent="2"/>
    </xf>
    <xf numFmtId="0" fontId="3" fillId="0" borderId="7" xfId="0" applyFont="1" applyBorder="1" applyAlignment="1">
      <alignment horizontal="left" indent="2"/>
    </xf>
    <xf numFmtId="167" fontId="3" fillId="0" borderId="6" xfId="0" applyNumberFormat="1" applyFont="1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center"/>
    </xf>
    <xf numFmtId="0" fontId="0" fillId="0" borderId="7" xfId="0" applyBorder="1"/>
    <xf numFmtId="0" fontId="3" fillId="0" borderId="24" xfId="0" applyFont="1" applyBorder="1"/>
    <xf numFmtId="0" fontId="18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0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" fillId="0" borderId="16" xfId="0" applyFont="1" applyBorder="1"/>
    <xf numFmtId="0" fontId="3" fillId="0" borderId="0" xfId="0" applyFont="1" applyBorder="1"/>
    <xf numFmtId="0" fontId="3" fillId="0" borderId="45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2" fillId="0" borderId="0" xfId="1" applyFont="1" applyAlignment="1">
      <alignment horizontal="center"/>
    </xf>
    <xf numFmtId="0" fontId="18" fillId="0" borderId="0" xfId="1"/>
    <xf numFmtId="15" fontId="3" fillId="0" borderId="0" xfId="1" applyNumberFormat="1" applyFont="1" applyAlignment="1">
      <alignment horizontal="center"/>
    </xf>
    <xf numFmtId="0" fontId="18" fillId="0" borderId="0" xfId="1" applyAlignment="1">
      <alignment horizontal="center"/>
    </xf>
    <xf numFmtId="0" fontId="6" fillId="2" borderId="49" xfId="1" applyFont="1" applyFill="1" applyBorder="1" applyAlignment="1">
      <alignment horizontal="center"/>
    </xf>
    <xf numFmtId="0" fontId="6" fillId="2" borderId="50" xfId="1" applyFont="1" applyFill="1" applyBorder="1" applyAlignment="1">
      <alignment horizontal="center" wrapText="1"/>
    </xf>
    <xf numFmtId="0" fontId="6" fillId="2" borderId="16" xfId="1" applyFont="1" applyFill="1" applyBorder="1" applyAlignment="1">
      <alignment horizontal="center" wrapText="1"/>
    </xf>
    <xf numFmtId="0" fontId="6" fillId="2" borderId="51" xfId="1" applyFont="1" applyFill="1" applyBorder="1" applyAlignment="1">
      <alignment horizontal="center" wrapText="1"/>
    </xf>
    <xf numFmtId="0" fontId="6" fillId="2" borderId="62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7" fillId="2" borderId="58" xfId="1" applyFont="1" applyFill="1" applyBorder="1" applyAlignment="1">
      <alignment horizontal="center" wrapText="1"/>
    </xf>
    <xf numFmtId="0" fontId="7" fillId="2" borderId="59" xfId="1" applyFont="1" applyFill="1" applyBorder="1" applyAlignment="1">
      <alignment horizontal="center" wrapText="1"/>
    </xf>
    <xf numFmtId="0" fontId="7" fillId="2" borderId="60" xfId="1" applyFont="1" applyFill="1" applyBorder="1" applyAlignment="1">
      <alignment horizontal="center" wrapText="1"/>
    </xf>
    <xf numFmtId="0" fontId="6" fillId="2" borderId="55" xfId="1" applyFont="1" applyFill="1" applyBorder="1" applyAlignment="1">
      <alignment horizontal="center" vertical="center"/>
    </xf>
    <xf numFmtId="0" fontId="6" fillId="2" borderId="56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/>
    <xf numFmtId="0" fontId="7" fillId="2" borderId="46" xfId="1" applyFont="1" applyFill="1" applyBorder="1" applyAlignment="1">
      <alignment horizontal="center" vertical="center"/>
    </xf>
    <xf numFmtId="0" fontId="7" fillId="2" borderId="47" xfId="1" applyFont="1" applyFill="1" applyBorder="1" applyAlignment="1">
      <alignment horizontal="center" vertical="center"/>
    </xf>
    <xf numFmtId="0" fontId="7" fillId="2" borderId="48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25" xfId="1" applyFont="1" applyBorder="1" applyAlignment="1">
      <alignment horizontal="left" indent="1"/>
    </xf>
    <xf numFmtId="0" fontId="9" fillId="0" borderId="37" xfId="1" applyFont="1" applyBorder="1" applyAlignment="1">
      <alignment horizontal="center"/>
    </xf>
    <xf numFmtId="0" fontId="9" fillId="0" borderId="35" xfId="1" applyFont="1" applyBorder="1" applyAlignment="1">
      <alignment horizontal="center"/>
    </xf>
    <xf numFmtId="0" fontId="9" fillId="0" borderId="36" xfId="1" applyFont="1" applyBorder="1" applyAlignment="1">
      <alignment horizontal="center"/>
    </xf>
    <xf numFmtId="43" fontId="9" fillId="0" borderId="37" xfId="1" applyNumberFormat="1" applyFont="1" applyBorder="1" applyAlignment="1">
      <alignment horizontal="right"/>
    </xf>
    <xf numFmtId="1" fontId="8" fillId="0" borderId="35" xfId="1" applyNumberFormat="1" applyFont="1" applyBorder="1" applyAlignment="1">
      <alignment horizontal="center"/>
    </xf>
    <xf numFmtId="43" fontId="9" fillId="0" borderId="35" xfId="1" applyNumberFormat="1" applyFont="1" applyBorder="1" applyAlignment="1">
      <alignment horizontal="right"/>
    </xf>
    <xf numFmtId="2" fontId="11" fillId="0" borderId="12" xfId="1" applyNumberFormat="1" applyFont="1" applyBorder="1" applyAlignment="1">
      <alignment horizontal="center"/>
    </xf>
    <xf numFmtId="0" fontId="8" fillId="0" borderId="26" xfId="1" applyFont="1" applyBorder="1" applyAlignment="1">
      <alignment horizontal="left" indent="1"/>
    </xf>
    <xf numFmtId="0" fontId="9" fillId="0" borderId="30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32" xfId="1" applyFont="1" applyBorder="1" applyAlignment="1">
      <alignment horizontal="center"/>
    </xf>
    <xf numFmtId="43" fontId="9" fillId="0" borderId="30" xfId="1" applyNumberFormat="1" applyFont="1" applyBorder="1" applyAlignment="1">
      <alignment horizontal="right"/>
    </xf>
    <xf numFmtId="1" fontId="8" fillId="0" borderId="2" xfId="1" applyNumberFormat="1" applyFont="1" applyBorder="1" applyAlignment="1">
      <alignment horizontal="center"/>
    </xf>
    <xf numFmtId="43" fontId="9" fillId="0" borderId="2" xfId="1" applyNumberFormat="1" applyFont="1" applyBorder="1" applyAlignment="1">
      <alignment horizontal="right"/>
    </xf>
    <xf numFmtId="2" fontId="11" fillId="0" borderId="8" xfId="1" applyNumberFormat="1" applyFont="1" applyBorder="1" applyAlignment="1">
      <alignment horizontal="center"/>
    </xf>
    <xf numFmtId="1" fontId="9" fillId="0" borderId="30" xfId="1" applyNumberFormat="1" applyFont="1" applyBorder="1" applyAlignment="1">
      <alignment horizontal="center"/>
    </xf>
    <xf numFmtId="1" fontId="9" fillId="0" borderId="2" xfId="1" applyNumberFormat="1" applyFont="1" applyBorder="1" applyAlignment="1">
      <alignment horizontal="center"/>
    </xf>
    <xf numFmtId="1" fontId="9" fillId="0" borderId="32" xfId="1" applyNumberFormat="1" applyFont="1" applyBorder="1" applyAlignment="1">
      <alignment horizontal="center"/>
    </xf>
    <xf numFmtId="0" fontId="18" fillId="0" borderId="0" xfId="1" applyBorder="1"/>
    <xf numFmtId="0" fontId="9" fillId="0" borderId="2" xfId="1" applyFont="1" applyFill="1" applyBorder="1" applyAlignment="1">
      <alignment horizontal="center"/>
    </xf>
    <xf numFmtId="0" fontId="9" fillId="0" borderId="30" xfId="1" applyFont="1" applyFill="1" applyBorder="1" applyAlignment="1">
      <alignment horizontal="center"/>
    </xf>
    <xf numFmtId="1" fontId="9" fillId="0" borderId="2" xfId="1" applyNumberFormat="1" applyFont="1" applyFill="1" applyBorder="1" applyAlignment="1">
      <alignment horizontal="center"/>
    </xf>
    <xf numFmtId="0" fontId="8" fillId="0" borderId="29" xfId="1" applyFont="1" applyBorder="1" applyAlignment="1">
      <alignment horizontal="left" indent="1"/>
    </xf>
    <xf numFmtId="0" fontId="9" fillId="0" borderId="39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38" xfId="1" applyFont="1" applyBorder="1" applyAlignment="1">
      <alignment horizontal="center"/>
    </xf>
    <xf numFmtId="43" fontId="9" fillId="0" borderId="39" xfId="1" applyNumberFormat="1" applyFont="1" applyBorder="1" applyAlignment="1">
      <alignment horizontal="right"/>
    </xf>
    <xf numFmtId="1" fontId="8" fillId="0" borderId="11" xfId="1" applyNumberFormat="1" applyFont="1" applyBorder="1" applyAlignment="1">
      <alignment horizontal="center"/>
    </xf>
    <xf numFmtId="43" fontId="9" fillId="0" borderId="14" xfId="1" applyNumberFormat="1" applyFont="1" applyBorder="1" applyAlignment="1">
      <alignment horizontal="right"/>
    </xf>
    <xf numFmtId="2" fontId="11" fillId="0" borderId="40" xfId="1" applyNumberFormat="1" applyFont="1" applyBorder="1" applyAlignment="1">
      <alignment horizontal="center"/>
    </xf>
    <xf numFmtId="0" fontId="8" fillId="0" borderId="0" xfId="1" applyFont="1" applyBorder="1" applyAlignment="1">
      <alignment horizontal="left" indent="1"/>
    </xf>
    <xf numFmtId="0" fontId="9" fillId="0" borderId="0" xfId="1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43" fontId="9" fillId="0" borderId="0" xfId="1" applyNumberFormat="1" applyFont="1" applyBorder="1" applyAlignment="1">
      <alignment horizontal="right"/>
    </xf>
    <xf numFmtId="1" fontId="8" fillId="0" borderId="0" xfId="1" applyNumberFormat="1" applyFont="1" applyBorder="1" applyAlignment="1">
      <alignment horizontal="center"/>
    </xf>
    <xf numFmtId="2" fontId="11" fillId="0" borderId="0" xfId="1" applyNumberFormat="1" applyFont="1" applyBorder="1" applyAlignment="1">
      <alignment horizontal="center"/>
    </xf>
    <xf numFmtId="0" fontId="18" fillId="0" borderId="0" xfId="1" applyFill="1" applyBorder="1"/>
    <xf numFmtId="0" fontId="2" fillId="0" borderId="0" xfId="1" applyFont="1" applyBorder="1" applyAlignment="1">
      <alignment horizontal="center"/>
    </xf>
    <xf numFmtId="1" fontId="9" fillId="2" borderId="24" xfId="1" applyNumberFormat="1" applyFont="1" applyFill="1" applyBorder="1" applyAlignment="1">
      <alignment horizontal="center" vertical="center"/>
    </xf>
    <xf numFmtId="1" fontId="9" fillId="2" borderId="16" xfId="1" applyNumberFormat="1" applyFont="1" applyFill="1" applyBorder="1" applyAlignment="1">
      <alignment horizontal="center" vertical="center"/>
    </xf>
    <xf numFmtId="1" fontId="9" fillId="2" borderId="61" xfId="1" applyNumberFormat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/>
    </xf>
    <xf numFmtId="0" fontId="6" fillId="2" borderId="53" xfId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 vertical="center"/>
    </xf>
    <xf numFmtId="0" fontId="6" fillId="2" borderId="57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1" fontId="9" fillId="0" borderId="34" xfId="1" applyNumberFormat="1" applyFont="1" applyBorder="1" applyAlignment="1">
      <alignment horizontal="center"/>
    </xf>
    <xf numFmtId="1" fontId="9" fillId="0" borderId="9" xfId="1" applyNumberFormat="1" applyFont="1" applyFill="1" applyBorder="1" applyAlignment="1">
      <alignment horizontal="center"/>
    </xf>
    <xf numFmtId="1" fontId="9" fillId="0" borderId="33" xfId="1" applyNumberFormat="1" applyFont="1" applyBorder="1" applyAlignment="1">
      <alignment horizontal="center"/>
    </xf>
    <xf numFmtId="43" fontId="9" fillId="0" borderId="34" xfId="1" applyNumberFormat="1" applyFont="1" applyBorder="1" applyAlignment="1">
      <alignment horizontal="right"/>
    </xf>
    <xf numFmtId="1" fontId="8" fillId="0" borderId="9" xfId="1" applyNumberFormat="1" applyFont="1" applyBorder="1" applyAlignment="1">
      <alignment horizontal="center"/>
    </xf>
    <xf numFmtId="2" fontId="9" fillId="0" borderId="9" xfId="1" applyNumberFormat="1" applyFont="1" applyBorder="1" applyAlignment="1">
      <alignment horizontal="right"/>
    </xf>
    <xf numFmtId="2" fontId="9" fillId="0" borderId="12" xfId="1" applyNumberFormat="1" applyFont="1" applyBorder="1" applyAlignment="1">
      <alignment horizontal="right"/>
    </xf>
    <xf numFmtId="0" fontId="8" fillId="0" borderId="18" xfId="1" applyFont="1" applyBorder="1" applyAlignment="1">
      <alignment horizontal="left" indent="1"/>
    </xf>
    <xf numFmtId="1" fontId="9" fillId="0" borderId="41" xfId="1" applyNumberFormat="1" applyFont="1" applyBorder="1" applyAlignment="1">
      <alignment horizontal="center"/>
    </xf>
    <xf numFmtId="1" fontId="9" fillId="0" borderId="19" xfId="1" applyNumberFormat="1" applyFont="1" applyFill="1" applyBorder="1" applyAlignment="1">
      <alignment horizontal="center"/>
    </xf>
    <xf numFmtId="1" fontId="9" fillId="0" borderId="43" xfId="1" applyNumberFormat="1" applyFont="1" applyBorder="1" applyAlignment="1">
      <alignment horizontal="center"/>
    </xf>
    <xf numFmtId="2" fontId="9" fillId="0" borderId="19" xfId="1" applyNumberFormat="1" applyFont="1" applyBorder="1" applyAlignment="1">
      <alignment horizontal="right"/>
    </xf>
    <xf numFmtId="0" fontId="8" fillId="0" borderId="27" xfId="1" applyFont="1" applyBorder="1" applyAlignment="1">
      <alignment horizontal="left" indent="1"/>
    </xf>
    <xf numFmtId="43" fontId="9" fillId="0" borderId="41" xfId="1" applyNumberFormat="1" applyFont="1" applyBorder="1" applyAlignment="1">
      <alignment horizontal="right"/>
    </xf>
    <xf numFmtId="1" fontId="8" fillId="0" borderId="19" xfId="1" applyNumberFormat="1" applyFont="1" applyBorder="1" applyAlignment="1">
      <alignment horizontal="center"/>
    </xf>
    <xf numFmtId="2" fontId="9" fillId="0" borderId="20" xfId="1" applyNumberFormat="1" applyFont="1" applyBorder="1" applyAlignment="1">
      <alignment horizontal="right"/>
    </xf>
    <xf numFmtId="2" fontId="9" fillId="0" borderId="2" xfId="1" applyNumberFormat="1" applyFont="1" applyBorder="1" applyAlignment="1">
      <alignment horizontal="right"/>
    </xf>
    <xf numFmtId="2" fontId="9" fillId="0" borderId="8" xfId="1" applyNumberFormat="1" applyFont="1" applyBorder="1" applyAlignment="1">
      <alignment horizontal="right"/>
    </xf>
    <xf numFmtId="2" fontId="9" fillId="0" borderId="8" xfId="1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2" fontId="9" fillId="0" borderId="2" xfId="1" quotePrefix="1" applyNumberFormat="1" applyFont="1" applyBorder="1" applyAlignment="1">
      <alignment horizontal="center"/>
    </xf>
    <xf numFmtId="0" fontId="9" fillId="0" borderId="17" xfId="1" applyFont="1" applyFill="1" applyBorder="1" applyAlignment="1">
      <alignment horizontal="center"/>
    </xf>
    <xf numFmtId="0" fontId="3" fillId="0" borderId="15" xfId="1" applyFont="1" applyBorder="1" applyAlignment="1">
      <alignment horizontal="center"/>
    </xf>
    <xf numFmtId="2" fontId="11" fillId="0" borderId="15" xfId="1" applyNumberFormat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2" fontId="11" fillId="0" borderId="8" xfId="1" applyNumberFormat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8" fillId="0" borderId="28" xfId="1" applyFont="1" applyBorder="1" applyAlignment="1">
      <alignment horizontal="left" indent="1"/>
    </xf>
    <xf numFmtId="0" fontId="9" fillId="0" borderId="31" xfId="1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43" fontId="9" fillId="0" borderId="31" xfId="1" applyNumberFormat="1" applyFont="1" applyBorder="1" applyAlignment="1">
      <alignment horizontal="right"/>
    </xf>
    <xf numFmtId="1" fontId="8" fillId="0" borderId="10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9" fillId="0" borderId="44" xfId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18" fillId="0" borderId="15" xfId="1" applyNumberFormat="1" applyFont="1" applyBorder="1" applyAlignment="1">
      <alignment horizontal="center"/>
    </xf>
    <xf numFmtId="0" fontId="9" fillId="0" borderId="31" xfId="1" applyFont="1" applyFill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43" fontId="18" fillId="0" borderId="0" xfId="1" applyNumberFormat="1"/>
    <xf numFmtId="2" fontId="3" fillId="0" borderId="15" xfId="1" applyNumberFormat="1" applyFont="1" applyBorder="1" applyAlignment="1">
      <alignment horizontal="center"/>
    </xf>
    <xf numFmtId="0" fontId="8" fillId="0" borderId="21" xfId="1" applyFont="1" applyBorder="1" applyAlignment="1">
      <alignment horizontal="left" indent="1"/>
    </xf>
    <xf numFmtId="0" fontId="9" fillId="0" borderId="39" xfId="1" applyFont="1" applyBorder="1" applyAlignment="1">
      <alignment horizontal="center"/>
    </xf>
    <xf numFmtId="43" fontId="9" fillId="0" borderId="11" xfId="1" applyNumberFormat="1" applyFont="1" applyBorder="1" applyAlignment="1">
      <alignment horizontal="right"/>
    </xf>
    <xf numFmtId="2" fontId="9" fillId="0" borderId="13" xfId="1" applyNumberFormat="1" applyFont="1" applyBorder="1" applyAlignment="1">
      <alignment horizontal="center"/>
    </xf>
    <xf numFmtId="0" fontId="8" fillId="0" borderId="7" xfId="1" applyFont="1" applyBorder="1" applyAlignment="1">
      <alignment horizontal="left" indent="1"/>
    </xf>
    <xf numFmtId="0" fontId="18" fillId="0" borderId="0" xfId="1" applyFill="1"/>
    <xf numFmtId="0" fontId="18" fillId="0" borderId="0" xfId="1" applyFont="1"/>
    <xf numFmtId="0" fontId="8" fillId="0" borderId="7" xfId="1" applyFont="1" applyFill="1" applyBorder="1" applyAlignment="1">
      <alignment horizontal="left" indent="1"/>
    </xf>
    <xf numFmtId="43" fontId="9" fillId="0" borderId="10" xfId="1" applyNumberFormat="1" applyFont="1" applyBorder="1" applyAlignment="1">
      <alignment horizontal="right"/>
    </xf>
    <xf numFmtId="2" fontId="11" fillId="0" borderId="20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opLeftCell="A10" workbookViewId="0">
      <selection activeCell="O13" sqref="O13"/>
    </sheetView>
    <sheetView tabSelected="1" workbookViewId="1">
      <selection activeCell="E26" sqref="E26"/>
    </sheetView>
  </sheetViews>
  <sheetFormatPr defaultRowHeight="13.2" x14ac:dyDescent="0.25"/>
  <cols>
    <col min="1" max="1" width="4.6640625" customWidth="1"/>
    <col min="2" max="2" width="12.109375" customWidth="1"/>
    <col min="3" max="3" width="23.109375" bestFit="1" customWidth="1"/>
    <col min="4" max="4" width="7.6640625" customWidth="1"/>
    <col min="5" max="5" width="5.33203125" customWidth="1"/>
    <col min="6" max="6" width="5.6640625" customWidth="1"/>
    <col min="7" max="7" width="6.44140625" customWidth="1"/>
    <col min="8" max="8" width="8.5546875" customWidth="1"/>
    <col min="9" max="9" width="11.88671875" customWidth="1"/>
    <col min="10" max="10" width="7.6640625" customWidth="1"/>
    <col min="11" max="11" width="5.6640625" customWidth="1"/>
  </cols>
  <sheetData>
    <row r="1" spans="1:18" ht="18" customHeight="1" x14ac:dyDescent="0.3">
      <c r="B1" s="65" t="s">
        <v>42</v>
      </c>
      <c r="C1" s="65"/>
      <c r="D1" s="65"/>
      <c r="E1" s="65"/>
      <c r="F1" s="65"/>
      <c r="G1" s="65"/>
      <c r="H1" s="65"/>
      <c r="I1" s="65"/>
      <c r="J1" s="65"/>
      <c r="K1" s="1"/>
    </row>
    <row r="2" spans="1:18" ht="15" customHeight="1" x14ac:dyDescent="0.25">
      <c r="B2" s="66" t="s">
        <v>177</v>
      </c>
      <c r="C2" s="66"/>
      <c r="D2" s="66"/>
      <c r="E2" s="66"/>
      <c r="F2" s="66"/>
      <c r="G2" s="66"/>
      <c r="H2" s="66"/>
      <c r="I2" s="66"/>
      <c r="J2" s="66"/>
      <c r="K2" s="1"/>
    </row>
    <row r="3" spans="1:18" ht="15" customHeight="1" x14ac:dyDescent="0.25">
      <c r="B3" s="67" t="s">
        <v>141</v>
      </c>
      <c r="C3" s="67"/>
      <c r="D3" s="67"/>
      <c r="E3" s="67"/>
      <c r="F3" s="67"/>
      <c r="G3" s="67"/>
      <c r="H3" s="67"/>
      <c r="I3" s="67"/>
      <c r="J3" s="67"/>
      <c r="K3" s="1"/>
    </row>
    <row r="4" spans="1:18" ht="15" customHeight="1" x14ac:dyDescent="0.25">
      <c r="B4" s="66" t="s">
        <v>178</v>
      </c>
      <c r="C4" s="66"/>
      <c r="D4" s="66"/>
      <c r="E4" s="66"/>
      <c r="F4" s="66"/>
      <c r="G4" s="66"/>
      <c r="H4" s="66"/>
      <c r="I4" s="66"/>
      <c r="J4" s="66"/>
      <c r="K4" s="1"/>
    </row>
    <row r="5" spans="1:18" ht="8.2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1"/>
    </row>
    <row r="6" spans="1:18" ht="22.5" customHeight="1" thickBot="1" x14ac:dyDescent="0.3">
      <c r="B6" s="46" t="s">
        <v>131</v>
      </c>
      <c r="C6" s="47" t="s">
        <v>43</v>
      </c>
      <c r="D6" s="46" t="s">
        <v>132</v>
      </c>
      <c r="E6" s="47"/>
      <c r="F6" s="47"/>
      <c r="G6" s="47"/>
      <c r="H6" s="47" t="s">
        <v>43</v>
      </c>
      <c r="I6" s="47"/>
      <c r="J6" s="46" t="s">
        <v>132</v>
      </c>
      <c r="K6" s="48"/>
    </row>
    <row r="7" spans="1:18" ht="4.5" customHeight="1" x14ac:dyDescent="0.25">
      <c r="B7" s="5"/>
      <c r="C7" s="1"/>
      <c r="D7" s="1"/>
      <c r="E7" s="1"/>
      <c r="F7" s="1"/>
      <c r="G7" s="1"/>
      <c r="H7" s="1"/>
      <c r="I7" s="1"/>
      <c r="J7" s="1"/>
      <c r="K7" s="1"/>
    </row>
    <row r="8" spans="1:18" ht="13.8" x14ac:dyDescent="0.25">
      <c r="A8" s="49"/>
      <c r="B8" s="50">
        <v>0.20833333333333334</v>
      </c>
      <c r="C8" s="51" t="s">
        <v>136</v>
      </c>
      <c r="D8" s="52">
        <v>3</v>
      </c>
      <c r="E8" s="53">
        <v>2</v>
      </c>
      <c r="F8" s="54" t="s">
        <v>134</v>
      </c>
      <c r="G8" s="53">
        <v>1</v>
      </c>
      <c r="H8" s="51" t="s">
        <v>139</v>
      </c>
      <c r="J8" s="52">
        <v>17</v>
      </c>
      <c r="L8" t="s">
        <v>135</v>
      </c>
      <c r="N8" s="51"/>
      <c r="R8" s="51"/>
    </row>
    <row r="9" spans="1:18" ht="15" customHeight="1" x14ac:dyDescent="0.25">
      <c r="B9" s="50"/>
      <c r="C9" s="51" t="s">
        <v>105</v>
      </c>
      <c r="D9" s="52">
        <v>17</v>
      </c>
      <c r="E9" s="55"/>
      <c r="F9" s="56"/>
      <c r="G9" s="55"/>
      <c r="H9" s="51" t="s">
        <v>142</v>
      </c>
      <c r="J9" s="52">
        <v>7</v>
      </c>
      <c r="N9" s="51"/>
      <c r="R9" s="51"/>
    </row>
    <row r="10" spans="1:18" ht="15" customHeight="1" x14ac:dyDescent="0.25">
      <c r="B10" s="50"/>
      <c r="D10" s="57">
        <f>SUM(D8:D9)</f>
        <v>20</v>
      </c>
      <c r="E10" s="68" t="str">
        <f>IF((D10-J10)=0,"No Strokes",(IF((D10-J10)=1,"&lt;== 1 Stroke",(IF((D10-J10)=-1,"1 Stroke ==&gt;",(IF((D10-J10)&lt;0,CONCATENATE(ABS(D10-J10)," Strokes ==&gt;"),CONCATENATE("&lt;== ",ABS(D10-J10)," Strokes"))))))))</f>
        <v>4 Strokes ==&gt;</v>
      </c>
      <c r="F10" s="68"/>
      <c r="G10" s="68"/>
      <c r="J10" s="57">
        <f>SUM(J8:J9)</f>
        <v>24</v>
      </c>
      <c r="M10" t="s">
        <v>39</v>
      </c>
    </row>
    <row r="11" spans="1:18" ht="6" customHeight="1" x14ac:dyDescent="0.25">
      <c r="B11" s="50"/>
      <c r="D11" s="56"/>
      <c r="E11" s="58"/>
      <c r="F11" s="56"/>
      <c r="G11" s="55"/>
      <c r="J11" s="56"/>
      <c r="K11" s="1"/>
    </row>
    <row r="12" spans="1:18" ht="15" customHeight="1" x14ac:dyDescent="0.25">
      <c r="B12" s="50">
        <v>0.21388888888888891</v>
      </c>
      <c r="C12" s="51" t="s">
        <v>143</v>
      </c>
      <c r="D12" s="52" t="s">
        <v>140</v>
      </c>
      <c r="E12" s="53">
        <v>3</v>
      </c>
      <c r="F12" s="54" t="s">
        <v>134</v>
      </c>
      <c r="G12" s="53">
        <v>10</v>
      </c>
      <c r="H12" s="51" t="s">
        <v>107</v>
      </c>
      <c r="J12" s="52">
        <v>9</v>
      </c>
      <c r="N12" s="51"/>
      <c r="R12" s="51"/>
    </row>
    <row r="13" spans="1:18" ht="13.8" x14ac:dyDescent="0.25">
      <c r="B13" s="50"/>
      <c r="C13" s="51" t="s">
        <v>96</v>
      </c>
      <c r="D13" s="52">
        <v>10</v>
      </c>
      <c r="E13" s="58"/>
      <c r="F13" s="56"/>
      <c r="G13" s="55"/>
      <c r="H13" s="51" t="s">
        <v>144</v>
      </c>
      <c r="J13" s="52">
        <v>17</v>
      </c>
      <c r="N13" s="51"/>
      <c r="R13" s="51"/>
    </row>
    <row r="14" spans="1:18" ht="15" customHeight="1" x14ac:dyDescent="0.25">
      <c r="B14" s="50"/>
      <c r="D14" s="57" t="s">
        <v>140</v>
      </c>
      <c r="E14" s="68"/>
      <c r="F14" s="68"/>
      <c r="G14" s="68"/>
      <c r="J14" s="57">
        <f>SUM(J12:J13)</f>
        <v>26</v>
      </c>
      <c r="K14" s="1"/>
    </row>
    <row r="15" spans="1:18" ht="6" customHeight="1" x14ac:dyDescent="0.25">
      <c r="B15" s="50"/>
      <c r="D15" s="56"/>
      <c r="E15" s="58"/>
      <c r="F15" s="56"/>
      <c r="G15" s="55"/>
      <c r="J15" s="56"/>
      <c r="K15" s="1"/>
    </row>
    <row r="16" spans="1:18" ht="15" customHeight="1" x14ac:dyDescent="0.25">
      <c r="B16" s="50">
        <v>0.21875</v>
      </c>
      <c r="C16" s="51" t="s">
        <v>145</v>
      </c>
      <c r="D16" s="52" t="s">
        <v>140</v>
      </c>
      <c r="E16" s="53">
        <v>4</v>
      </c>
      <c r="F16" s="56" t="s">
        <v>134</v>
      </c>
      <c r="G16" s="53">
        <v>9</v>
      </c>
      <c r="H16" s="51" t="s">
        <v>146</v>
      </c>
      <c r="J16" s="52" t="s">
        <v>140</v>
      </c>
      <c r="N16" s="51"/>
      <c r="R16" s="51"/>
    </row>
    <row r="17" spans="2:18" ht="13.8" x14ac:dyDescent="0.25">
      <c r="B17" s="50"/>
      <c r="C17" s="51" t="s">
        <v>133</v>
      </c>
      <c r="D17" s="59">
        <v>15</v>
      </c>
      <c r="E17" s="58"/>
      <c r="F17" s="56"/>
      <c r="G17" s="55"/>
      <c r="H17" s="51" t="s">
        <v>147</v>
      </c>
      <c r="J17" s="59" t="s">
        <v>140</v>
      </c>
      <c r="N17" s="51"/>
      <c r="R17" s="51"/>
    </row>
    <row r="18" spans="2:18" ht="15.6" x14ac:dyDescent="0.25">
      <c r="B18" s="50"/>
      <c r="D18" s="57" t="s">
        <v>140</v>
      </c>
      <c r="E18" s="68"/>
      <c r="F18" s="68"/>
      <c r="G18" s="68"/>
      <c r="J18" s="57" t="s">
        <v>140</v>
      </c>
    </row>
    <row r="19" spans="2:18" ht="6" customHeight="1" x14ac:dyDescent="0.25">
      <c r="B19" s="50"/>
      <c r="D19" s="56"/>
      <c r="E19" s="58"/>
      <c r="F19" s="56"/>
      <c r="G19" s="55"/>
      <c r="J19" s="56"/>
      <c r="K19" s="1"/>
    </row>
    <row r="20" spans="2:18" ht="13.8" x14ac:dyDescent="0.25">
      <c r="B20" s="50">
        <v>0.22430555555555556</v>
      </c>
      <c r="C20" s="51" t="s">
        <v>148</v>
      </c>
      <c r="D20" s="52" t="s">
        <v>140</v>
      </c>
      <c r="E20" s="64">
        <v>5</v>
      </c>
      <c r="F20" s="56" t="s">
        <v>134</v>
      </c>
      <c r="G20" s="64">
        <v>8</v>
      </c>
      <c r="H20" s="51" t="s">
        <v>93</v>
      </c>
      <c r="J20" s="52">
        <v>14</v>
      </c>
      <c r="N20" s="51"/>
      <c r="R20" s="51"/>
    </row>
    <row r="21" spans="2:18" ht="13.8" x14ac:dyDescent="0.25">
      <c r="B21" s="50"/>
      <c r="C21" s="51" t="s">
        <v>114</v>
      </c>
      <c r="D21" s="59">
        <v>15</v>
      </c>
      <c r="E21" s="58"/>
      <c r="F21" s="56"/>
      <c r="G21" s="55"/>
      <c r="H21" s="51" t="s">
        <v>149</v>
      </c>
      <c r="J21" s="59">
        <v>8</v>
      </c>
      <c r="N21" s="51"/>
      <c r="R21" s="51"/>
    </row>
    <row r="22" spans="2:18" ht="15.6" x14ac:dyDescent="0.25">
      <c r="B22" s="50"/>
      <c r="D22" s="57" t="s">
        <v>140</v>
      </c>
      <c r="E22" s="68"/>
      <c r="F22" s="68"/>
      <c r="G22" s="68"/>
      <c r="J22" s="57">
        <f>SUM(J20:J21)</f>
        <v>22</v>
      </c>
      <c r="K22" s="1"/>
    </row>
    <row r="23" spans="2:18" ht="6" customHeight="1" x14ac:dyDescent="0.25">
      <c r="B23" s="50"/>
      <c r="D23" s="56"/>
      <c r="E23" s="58"/>
      <c r="F23" s="56"/>
      <c r="G23" s="55"/>
      <c r="J23" s="56"/>
      <c r="N23" s="51"/>
      <c r="R23" s="51"/>
    </row>
    <row r="24" spans="2:18" ht="13.8" x14ac:dyDescent="0.25">
      <c r="B24" s="50">
        <v>0.22916666666666666</v>
      </c>
      <c r="C24" s="51" t="s">
        <v>150</v>
      </c>
      <c r="D24" s="52" t="s">
        <v>140</v>
      </c>
      <c r="E24" s="64">
        <v>6</v>
      </c>
      <c r="F24" s="54" t="s">
        <v>134</v>
      </c>
      <c r="G24" s="79">
        <v>7</v>
      </c>
      <c r="H24" s="51" t="s">
        <v>152</v>
      </c>
      <c r="I24" s="79"/>
      <c r="J24" s="52">
        <v>12</v>
      </c>
      <c r="N24" s="51"/>
      <c r="R24" s="51"/>
    </row>
    <row r="25" spans="2:18" ht="13.8" x14ac:dyDescent="0.25">
      <c r="B25" s="50"/>
      <c r="C25" s="51" t="s">
        <v>100</v>
      </c>
      <c r="D25" s="59">
        <v>5</v>
      </c>
      <c r="E25" s="48"/>
      <c r="F25" s="56"/>
      <c r="G25" s="79"/>
      <c r="H25" s="51" t="s">
        <v>151</v>
      </c>
      <c r="I25" s="79"/>
      <c r="J25" s="59" t="s">
        <v>140</v>
      </c>
      <c r="N25" s="51"/>
      <c r="R25" s="51"/>
    </row>
    <row r="26" spans="2:18" ht="15" customHeight="1" x14ac:dyDescent="0.25">
      <c r="B26" s="48"/>
      <c r="D26" s="45" t="s">
        <v>140</v>
      </c>
      <c r="I26" s="79"/>
      <c r="J26" s="57" t="s">
        <v>140</v>
      </c>
      <c r="K26" s="17"/>
    </row>
    <row r="27" spans="2:18" ht="6" customHeight="1" thickBot="1" x14ac:dyDescent="0.3">
      <c r="B27" s="4"/>
      <c r="C27" s="4"/>
      <c r="D27" s="4"/>
      <c r="E27" s="4"/>
      <c r="F27" s="4"/>
      <c r="G27" s="4"/>
      <c r="H27" s="4"/>
      <c r="I27" s="4"/>
      <c r="J27" s="4"/>
      <c r="K27" s="11"/>
    </row>
    <row r="28" spans="2:18" ht="14.4" customHeight="1" x14ac:dyDescent="0.25">
      <c r="B28" s="5"/>
      <c r="C28" s="1"/>
      <c r="D28" s="1"/>
      <c r="E28" s="60"/>
      <c r="F28" s="61"/>
      <c r="G28" s="60"/>
      <c r="H28" s="60"/>
      <c r="I28" s="60"/>
      <c r="J28" s="60"/>
      <c r="K28" s="16"/>
    </row>
    <row r="29" spans="2:18" ht="14.4" customHeight="1" x14ac:dyDescent="0.25">
      <c r="B29" s="66" t="s">
        <v>137</v>
      </c>
      <c r="C29" s="66"/>
      <c r="D29" s="66"/>
      <c r="E29" s="66"/>
      <c r="F29" s="66"/>
      <c r="G29" s="66"/>
      <c r="H29" s="66"/>
      <c r="I29" s="66"/>
      <c r="J29" s="66"/>
      <c r="K29" s="16"/>
    </row>
    <row r="30" spans="2:18" ht="14.4" customHeight="1" x14ac:dyDescent="0.25">
      <c r="B30" s="67" t="s">
        <v>153</v>
      </c>
      <c r="C30" s="67"/>
      <c r="D30" s="67"/>
      <c r="E30" s="67"/>
      <c r="F30" s="67"/>
      <c r="G30" s="67"/>
      <c r="H30" s="67"/>
      <c r="I30" s="67"/>
      <c r="J30" s="67"/>
      <c r="K30" s="16"/>
    </row>
    <row r="31" spans="2:18" ht="15" customHeight="1" thickBot="1" x14ac:dyDescent="0.3">
      <c r="K31" s="5"/>
    </row>
    <row r="32" spans="2:18" ht="18.75" customHeight="1" x14ac:dyDescent="0.25">
      <c r="B32" s="69" t="s">
        <v>43</v>
      </c>
      <c r="C32" s="69"/>
      <c r="D32" s="72" t="s">
        <v>44</v>
      </c>
      <c r="E32" s="75"/>
      <c r="F32" s="75"/>
      <c r="G32" s="75"/>
      <c r="H32" s="14" t="s">
        <v>45</v>
      </c>
      <c r="I32" s="72"/>
      <c r="J32" s="14"/>
      <c r="K32" s="1"/>
    </row>
    <row r="33" spans="2:12" ht="18.75" customHeight="1" x14ac:dyDescent="0.25">
      <c r="B33" s="70"/>
      <c r="C33" s="70"/>
      <c r="D33" s="73"/>
      <c r="E33" s="76" t="s">
        <v>46</v>
      </c>
      <c r="F33" s="76"/>
      <c r="G33" s="76"/>
      <c r="H33" s="12" t="s">
        <v>47</v>
      </c>
      <c r="I33" s="73"/>
      <c r="J33" s="12" t="s">
        <v>48</v>
      </c>
      <c r="K33" s="1"/>
    </row>
    <row r="34" spans="2:12" ht="18.75" customHeight="1" thickBot="1" x14ac:dyDescent="0.3">
      <c r="B34" s="71"/>
      <c r="C34" s="71"/>
      <c r="D34" s="74"/>
      <c r="E34" s="77" t="s">
        <v>49</v>
      </c>
      <c r="F34" s="77"/>
      <c r="G34" s="77"/>
      <c r="H34" s="13" t="s">
        <v>50</v>
      </c>
      <c r="I34" s="74"/>
      <c r="J34" s="13" t="s">
        <v>49</v>
      </c>
      <c r="K34" s="5"/>
      <c r="L34" s="17"/>
    </row>
    <row r="35" spans="2:12" ht="18.75" customHeight="1" x14ac:dyDescent="0.25">
      <c r="B35" s="5"/>
      <c r="C35" s="1"/>
      <c r="D35" s="1"/>
      <c r="E35" s="1"/>
      <c r="F35" s="5"/>
      <c r="G35" s="5"/>
      <c r="H35" s="5"/>
      <c r="I35" s="5"/>
      <c r="J35" s="5"/>
      <c r="K35" s="5"/>
    </row>
    <row r="36" spans="2:12" ht="18.75" customHeight="1" x14ac:dyDescent="0.3">
      <c r="B36" s="8" t="s">
        <v>154</v>
      </c>
      <c r="D36" s="6">
        <v>1</v>
      </c>
      <c r="E36" s="5"/>
      <c r="F36" s="16"/>
      <c r="G36" s="16"/>
      <c r="H36" s="16"/>
      <c r="I36" s="15"/>
      <c r="J36" s="15">
        <f t="shared" ref="J36:J45" si="0">F36+H36</f>
        <v>0</v>
      </c>
      <c r="K36" s="1"/>
    </row>
    <row r="37" spans="2:12" ht="18.75" customHeight="1" x14ac:dyDescent="0.3">
      <c r="B37" s="9" t="s">
        <v>155</v>
      </c>
      <c r="C37" s="9"/>
      <c r="D37" s="6">
        <v>2</v>
      </c>
      <c r="E37" s="5"/>
      <c r="F37" s="16"/>
      <c r="G37" s="16"/>
      <c r="H37" s="16"/>
      <c r="I37" s="15"/>
      <c r="J37" s="15">
        <f t="shared" si="0"/>
        <v>0</v>
      </c>
      <c r="K37" s="5"/>
    </row>
    <row r="38" spans="2:12" ht="18.75" customHeight="1" x14ac:dyDescent="0.3">
      <c r="B38" s="8" t="s">
        <v>156</v>
      </c>
      <c r="C38" s="8"/>
      <c r="D38" s="6">
        <v>3</v>
      </c>
      <c r="E38" s="1"/>
      <c r="F38" s="16"/>
      <c r="G38" s="16"/>
      <c r="H38" s="16"/>
      <c r="I38" s="15"/>
      <c r="J38" s="15">
        <f t="shared" si="0"/>
        <v>0</v>
      </c>
      <c r="K38" s="5"/>
    </row>
    <row r="39" spans="2:12" ht="18.75" customHeight="1" x14ac:dyDescent="0.3">
      <c r="B39" s="9" t="s">
        <v>157</v>
      </c>
      <c r="C39" s="9"/>
      <c r="D39" s="6">
        <v>4</v>
      </c>
      <c r="E39" s="5"/>
      <c r="F39" s="16"/>
      <c r="G39" s="16"/>
      <c r="H39" s="16"/>
      <c r="I39" s="15"/>
      <c r="J39" s="15">
        <f t="shared" si="0"/>
        <v>0</v>
      </c>
      <c r="K39" s="1"/>
    </row>
    <row r="40" spans="2:12" ht="15.75" customHeight="1" x14ac:dyDescent="0.3">
      <c r="B40" s="9" t="s">
        <v>158</v>
      </c>
      <c r="C40" s="9"/>
      <c r="D40" s="6">
        <v>5</v>
      </c>
      <c r="E40" s="1"/>
      <c r="F40" s="16"/>
      <c r="G40" s="3"/>
      <c r="H40" s="16"/>
      <c r="I40" s="2"/>
      <c r="J40" s="15">
        <f t="shared" si="0"/>
        <v>0</v>
      </c>
      <c r="K40" s="1"/>
    </row>
    <row r="41" spans="2:12" ht="15" customHeight="1" x14ac:dyDescent="0.3">
      <c r="B41" s="8" t="s">
        <v>159</v>
      </c>
      <c r="C41" s="8"/>
      <c r="D41" s="6">
        <v>6</v>
      </c>
      <c r="E41" s="1"/>
      <c r="F41" s="16"/>
      <c r="G41" s="3"/>
      <c r="H41" s="16"/>
      <c r="I41" s="2"/>
      <c r="J41" s="15">
        <f t="shared" si="0"/>
        <v>0</v>
      </c>
      <c r="K41" s="1"/>
    </row>
    <row r="42" spans="2:12" ht="15" customHeight="1" x14ac:dyDescent="0.3">
      <c r="B42" s="8" t="s">
        <v>160</v>
      </c>
      <c r="C42" s="8"/>
      <c r="D42" s="6">
        <v>7</v>
      </c>
      <c r="E42" s="1"/>
      <c r="F42" s="62"/>
      <c r="G42" s="3"/>
      <c r="H42" s="62"/>
      <c r="I42" s="2"/>
      <c r="J42" s="63">
        <f t="shared" si="0"/>
        <v>0</v>
      </c>
      <c r="K42" s="1"/>
    </row>
    <row r="43" spans="2:12" ht="15" customHeight="1" x14ac:dyDescent="0.3">
      <c r="B43" s="8" t="s">
        <v>161</v>
      </c>
      <c r="C43" s="8"/>
      <c r="D43" s="6">
        <v>8</v>
      </c>
      <c r="E43" s="1"/>
      <c r="F43" s="62"/>
      <c r="G43" s="3"/>
      <c r="H43" s="62"/>
      <c r="I43" s="2"/>
      <c r="J43" s="63">
        <f t="shared" si="0"/>
        <v>0</v>
      </c>
      <c r="K43" s="1"/>
    </row>
    <row r="44" spans="2:12" ht="15.6" x14ac:dyDescent="0.3">
      <c r="B44" s="8" t="s">
        <v>162</v>
      </c>
      <c r="C44" s="8"/>
      <c r="D44" s="6">
        <v>9</v>
      </c>
      <c r="E44" s="1"/>
      <c r="F44" s="16"/>
      <c r="G44" s="3"/>
      <c r="H44" s="16"/>
      <c r="I44" s="2"/>
      <c r="J44" s="15">
        <f t="shared" si="0"/>
        <v>0</v>
      </c>
    </row>
    <row r="45" spans="2:12" ht="15.6" x14ac:dyDescent="0.3">
      <c r="B45" s="8" t="s">
        <v>163</v>
      </c>
      <c r="C45" s="8"/>
      <c r="D45" s="6">
        <v>10</v>
      </c>
      <c r="E45" s="1"/>
      <c r="F45" s="16"/>
      <c r="G45" s="3"/>
      <c r="H45" s="16"/>
      <c r="I45" s="2"/>
      <c r="J45" s="15">
        <f t="shared" si="0"/>
        <v>0</v>
      </c>
    </row>
    <row r="46" spans="2:12" ht="14.4" thickBot="1" x14ac:dyDescent="0.3">
      <c r="B46" s="4"/>
      <c r="C46" s="4"/>
      <c r="D46" s="4"/>
      <c r="E46" s="4"/>
      <c r="F46" s="4"/>
      <c r="G46" s="4"/>
      <c r="H46" s="4"/>
      <c r="I46" s="4"/>
      <c r="J46" s="4"/>
    </row>
    <row r="47" spans="2:12" ht="13.8" x14ac:dyDescent="0.25">
      <c r="B47" s="1"/>
      <c r="C47" s="1"/>
      <c r="D47" s="1"/>
      <c r="E47" s="1"/>
      <c r="F47" s="1"/>
      <c r="G47" s="1"/>
      <c r="H47" s="1"/>
      <c r="I47" s="1"/>
      <c r="J47" s="1"/>
    </row>
  </sheetData>
  <mergeCells count="17">
    <mergeCell ref="B32:B34"/>
    <mergeCell ref="C32:C34"/>
    <mergeCell ref="D32:D34"/>
    <mergeCell ref="E32:G32"/>
    <mergeCell ref="I32:I34"/>
    <mergeCell ref="E33:G33"/>
    <mergeCell ref="E34:G34"/>
    <mergeCell ref="E10:G10"/>
    <mergeCell ref="E18:G18"/>
    <mergeCell ref="B29:J29"/>
    <mergeCell ref="B30:J30"/>
    <mergeCell ref="E22:G22"/>
    <mergeCell ref="B1:J1"/>
    <mergeCell ref="B2:J2"/>
    <mergeCell ref="B3:J3"/>
    <mergeCell ref="B4:J4"/>
    <mergeCell ref="E14:G14"/>
  </mergeCells>
  <phoneticPr fontId="0" type="noConversion"/>
  <printOptions horizontalCentered="1"/>
  <pageMargins left="0" right="0" top="0" bottom="0" header="0" footer="0"/>
  <pageSetup orientation="portrait" r:id="rId1"/>
  <webPublishItems count="5">
    <webPublishItem id="16356" divId="Final_16356" sourceType="sheet" destinationFile="C:\Documents and Settings\TJ\www.tjcope.net\udrigl\2011\Week18Sched-Stand.htm"/>
    <webPublishItem id="2883" divId="Week 9 Results_2883" sourceType="range" sourceRef="A1:K10" destinationFile="C:\Documents and Settings\TJ\www.tjcope.net\udrigl\2011\Week12Sched-Stand.htm"/>
    <webPublishItem id="26022" divId="Week2_26022" sourceType="range" sourceRef="A1:K24" destinationFile="C:\Documents and Settings\TJ\www.tjcope.net\udrigl\2014\Week12Sched-Stand.htm"/>
    <webPublishItem id="23658" divId="Position Night Results_23658" sourceType="range" sourceRef="A1:K28" destinationFile="C:\Documents and Settings\TJ\www.tjcope.net\udrigl\2014\FinalStandings.htm"/>
    <webPublishItem id="4330" divId="2013 Week 13 Results_4330" sourceType="range" sourceRef="B1:J26" destinationFile="C:\Documents and Settings\TJ\www.tjcope.net\udrigl\2013\FinalStanding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opLeftCell="A26" workbookViewId="0">
      <selection activeCell="M51" sqref="M51"/>
    </sheetView>
    <sheetView workbookViewId="1">
      <selection sqref="A1:O1"/>
    </sheetView>
  </sheetViews>
  <sheetFormatPr defaultRowHeight="13.2" x14ac:dyDescent="0.25"/>
  <cols>
    <col min="1" max="1" width="26.6640625" bestFit="1" customWidth="1"/>
    <col min="2" max="10" width="4.33203125" customWidth="1"/>
    <col min="11" max="11" width="5.33203125" customWidth="1"/>
    <col min="12" max="12" width="5.6640625" customWidth="1"/>
    <col min="13" max="13" width="5.5546875" bestFit="1" customWidth="1"/>
    <col min="14" max="14" width="4.88671875" customWidth="1"/>
    <col min="15" max="15" width="5.33203125" style="18" customWidth="1"/>
  </cols>
  <sheetData>
    <row r="1" spans="1:16" ht="15.75" customHeight="1" x14ac:dyDescent="0.3">
      <c r="A1" s="65" t="s">
        <v>42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6" ht="12.7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12.7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5.0999999999999996" customHeight="1" thickBot="1" x14ac:dyDescent="0.3"/>
    <row r="5" spans="1:16" ht="5.0999999999999996" customHeight="1" x14ac:dyDescent="0.25">
      <c r="A5" s="4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12.75" customHeight="1" x14ac:dyDescent="0.25">
      <c r="A6" s="36"/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  <c r="I6" s="22">
        <v>8</v>
      </c>
      <c r="J6" s="22">
        <v>9</v>
      </c>
      <c r="K6" s="22" t="s">
        <v>51</v>
      </c>
      <c r="L6" s="22" t="s">
        <v>52</v>
      </c>
      <c r="M6" s="22" t="s">
        <v>53</v>
      </c>
      <c r="N6" s="22" t="s">
        <v>54</v>
      </c>
      <c r="O6" s="37" t="s">
        <v>55</v>
      </c>
    </row>
    <row r="7" spans="1:16" ht="12.75" customHeight="1" x14ac:dyDescent="0.25">
      <c r="A7" s="36"/>
      <c r="B7" s="7"/>
      <c r="C7" s="7"/>
      <c r="D7" s="7"/>
      <c r="E7" s="7"/>
      <c r="F7" s="7"/>
      <c r="G7" s="7"/>
      <c r="H7" s="7"/>
      <c r="I7" s="7"/>
      <c r="J7" s="7"/>
      <c r="K7" s="16"/>
      <c r="L7" s="30"/>
      <c r="M7" s="33">
        <f>K7-L7</f>
        <v>0</v>
      </c>
      <c r="N7" s="7"/>
      <c r="O7" s="38">
        <f>K7-35</f>
        <v>-35</v>
      </c>
    </row>
    <row r="8" spans="1:16" ht="12.75" customHeight="1" x14ac:dyDescent="0.25">
      <c r="A8" s="36"/>
      <c r="B8" s="7"/>
      <c r="C8" s="7"/>
      <c r="D8" s="7"/>
      <c r="E8" s="7"/>
      <c r="F8" s="7"/>
      <c r="G8" s="7"/>
      <c r="H8" s="7"/>
      <c r="I8" s="7"/>
      <c r="J8" s="7"/>
      <c r="K8" s="16"/>
      <c r="L8" s="30"/>
      <c r="M8" s="16">
        <f>K8-L8</f>
        <v>0</v>
      </c>
      <c r="N8" s="7"/>
      <c r="O8" s="38">
        <f>K8-35</f>
        <v>-35</v>
      </c>
    </row>
    <row r="9" spans="1:16" ht="12.75" customHeight="1" x14ac:dyDescent="0.25">
      <c r="A9" s="39" t="s">
        <v>56</v>
      </c>
      <c r="B9" s="24">
        <f t="shared" ref="B9:L9" si="0">B7+B8</f>
        <v>0</v>
      </c>
      <c r="C9" s="24">
        <f t="shared" si="0"/>
        <v>0</v>
      </c>
      <c r="D9" s="24">
        <f t="shared" si="0"/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24">
        <f t="shared" si="0"/>
        <v>0</v>
      </c>
      <c r="I9" s="24">
        <f t="shared" si="0"/>
        <v>0</v>
      </c>
      <c r="J9" s="24">
        <f t="shared" si="0"/>
        <v>0</v>
      </c>
      <c r="K9" s="6">
        <f t="shared" si="0"/>
        <v>0</v>
      </c>
      <c r="L9" s="31">
        <f t="shared" si="0"/>
        <v>0</v>
      </c>
      <c r="M9" s="32">
        <f>SUM(M7:M8)</f>
        <v>0</v>
      </c>
      <c r="N9" s="7"/>
      <c r="O9" s="38"/>
      <c r="P9" t="s">
        <v>39</v>
      </c>
    </row>
    <row r="10" spans="1:16" ht="12.75" customHeight="1" x14ac:dyDescent="0.25">
      <c r="A10" s="39" t="s">
        <v>57</v>
      </c>
      <c r="B10" s="26"/>
      <c r="C10" s="26"/>
      <c r="D10" s="26"/>
      <c r="E10" s="26"/>
      <c r="F10" s="26"/>
      <c r="G10" s="26"/>
      <c r="H10" s="26"/>
      <c r="I10" s="26"/>
      <c r="J10" s="26"/>
      <c r="K10" s="7"/>
      <c r="L10" s="7"/>
      <c r="M10" s="7"/>
      <c r="N10" s="27"/>
      <c r="O10" s="38"/>
    </row>
    <row r="11" spans="1:16" ht="15" hidden="1" customHeight="1" x14ac:dyDescent="0.25">
      <c r="A11" s="39" t="s">
        <v>58</v>
      </c>
      <c r="B11" s="24">
        <f t="shared" ref="B11:J11" si="1">B9+B10</f>
        <v>0</v>
      </c>
      <c r="C11" s="24">
        <f t="shared" si="1"/>
        <v>0</v>
      </c>
      <c r="D11" s="24">
        <f t="shared" si="1"/>
        <v>0</v>
      </c>
      <c r="E11" s="24">
        <f t="shared" si="1"/>
        <v>0</v>
      </c>
      <c r="F11" s="24">
        <f>F9+F10</f>
        <v>0</v>
      </c>
      <c r="G11" s="24">
        <f>G9+G10</f>
        <v>0</v>
      </c>
      <c r="H11" s="24">
        <f>H9+H10</f>
        <v>0</v>
      </c>
      <c r="I11" s="24">
        <f>I9+I10</f>
        <v>0</v>
      </c>
      <c r="J11" s="24">
        <f t="shared" si="1"/>
        <v>0</v>
      </c>
      <c r="K11" s="7"/>
      <c r="L11" s="7"/>
      <c r="M11" s="7"/>
      <c r="N11" s="7"/>
      <c r="O11" s="38"/>
    </row>
    <row r="12" spans="1:16" ht="15.75" customHeight="1" x14ac:dyDescent="0.3">
      <c r="A12" s="40" t="s">
        <v>49</v>
      </c>
      <c r="B12" s="28">
        <f t="shared" ref="B12:J12" si="2">IF(B11&gt;B16,0,IF(B11=B16,1,IF(B11&lt;B16,2)))</f>
        <v>1</v>
      </c>
      <c r="C12" s="28">
        <f t="shared" si="2"/>
        <v>1</v>
      </c>
      <c r="D12" s="28">
        <f t="shared" si="2"/>
        <v>1</v>
      </c>
      <c r="E12" s="28">
        <f t="shared" si="2"/>
        <v>1</v>
      </c>
      <c r="F12" s="28">
        <f t="shared" si="2"/>
        <v>1</v>
      </c>
      <c r="G12" s="28">
        <f t="shared" si="2"/>
        <v>1</v>
      </c>
      <c r="H12" s="28">
        <f t="shared" si="2"/>
        <v>1</v>
      </c>
      <c r="I12" s="28">
        <f t="shared" si="2"/>
        <v>1</v>
      </c>
      <c r="J12" s="28">
        <f t="shared" si="2"/>
        <v>1</v>
      </c>
      <c r="K12" s="28">
        <f>SUM(B12:J12)</f>
        <v>9</v>
      </c>
      <c r="L12" s="15"/>
      <c r="M12" s="28">
        <f>IF(M9&gt;M16,0,IF(M9=M16,2,IF(M9&lt;M16,4)))</f>
        <v>2</v>
      </c>
      <c r="N12" s="15">
        <f>K12+M12</f>
        <v>11</v>
      </c>
      <c r="O12" s="38"/>
    </row>
    <row r="13" spans="1:16" ht="12.75" customHeight="1" x14ac:dyDescent="0.25">
      <c r="A13" s="3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38"/>
    </row>
    <row r="14" spans="1:16" ht="12.75" customHeight="1" x14ac:dyDescent="0.25">
      <c r="A14" s="36"/>
      <c r="B14" s="29"/>
      <c r="C14" s="29"/>
      <c r="D14" s="7"/>
      <c r="E14" s="7"/>
      <c r="F14" s="7"/>
      <c r="G14" s="7"/>
      <c r="H14" s="7"/>
      <c r="I14" s="29"/>
      <c r="J14" s="29"/>
      <c r="K14" s="16">
        <f>SUM(B14:J14)</f>
        <v>0</v>
      </c>
      <c r="L14" s="30"/>
      <c r="M14" s="33">
        <f>K14-L14</f>
        <v>0</v>
      </c>
      <c r="N14" s="7"/>
      <c r="O14" s="41">
        <f>K14-35</f>
        <v>-35</v>
      </c>
    </row>
    <row r="15" spans="1:16" ht="12.75" customHeight="1" x14ac:dyDescent="0.25">
      <c r="A15" s="36"/>
      <c r="B15" s="7"/>
      <c r="C15" s="7"/>
      <c r="D15" s="7"/>
      <c r="E15" s="7"/>
      <c r="F15" s="7"/>
      <c r="G15" s="7"/>
      <c r="H15" s="7"/>
      <c r="I15" s="7"/>
      <c r="J15" s="7"/>
      <c r="K15" s="16">
        <f>SUM(B15:J15)</f>
        <v>0</v>
      </c>
      <c r="L15" s="30"/>
      <c r="M15" s="33">
        <f>K15-L15</f>
        <v>0</v>
      </c>
      <c r="N15" s="7"/>
      <c r="O15" s="42">
        <f>K15-35</f>
        <v>-35</v>
      </c>
    </row>
    <row r="16" spans="1:16" ht="12.75" customHeight="1" x14ac:dyDescent="0.25">
      <c r="A16" s="39" t="s">
        <v>56</v>
      </c>
      <c r="B16" s="24">
        <f t="shared" ref="B16:L16" si="3">B14+B15</f>
        <v>0</v>
      </c>
      <c r="C16" s="24">
        <f t="shared" si="3"/>
        <v>0</v>
      </c>
      <c r="D16" s="24">
        <f t="shared" si="3"/>
        <v>0</v>
      </c>
      <c r="E16" s="24">
        <f t="shared" si="3"/>
        <v>0</v>
      </c>
      <c r="F16" s="24">
        <f t="shared" si="3"/>
        <v>0</v>
      </c>
      <c r="G16" s="24">
        <f t="shared" si="3"/>
        <v>0</v>
      </c>
      <c r="H16" s="24">
        <f t="shared" si="3"/>
        <v>0</v>
      </c>
      <c r="I16" s="24">
        <f t="shared" si="3"/>
        <v>0</v>
      </c>
      <c r="J16" s="24">
        <f t="shared" si="3"/>
        <v>0</v>
      </c>
      <c r="K16" s="6">
        <f t="shared" si="3"/>
        <v>0</v>
      </c>
      <c r="L16" s="31">
        <f t="shared" si="3"/>
        <v>0</v>
      </c>
      <c r="M16" s="32">
        <f>SUM(M14:M15)</f>
        <v>0</v>
      </c>
      <c r="N16" s="7"/>
      <c r="O16" s="38"/>
    </row>
    <row r="17" spans="1:18" ht="15.75" customHeight="1" x14ac:dyDescent="0.3">
      <c r="A17" s="40" t="s">
        <v>49</v>
      </c>
      <c r="B17" s="28">
        <f t="shared" ref="B17:J17" si="4">IF(B16&gt;B11,0,IF(B16=B11,1,IF(B16&lt;B11,2)))</f>
        <v>1</v>
      </c>
      <c r="C17" s="28">
        <f t="shared" si="4"/>
        <v>1</v>
      </c>
      <c r="D17" s="28">
        <f t="shared" si="4"/>
        <v>1</v>
      </c>
      <c r="E17" s="28">
        <f t="shared" si="4"/>
        <v>1</v>
      </c>
      <c r="F17" s="28">
        <f t="shared" si="4"/>
        <v>1</v>
      </c>
      <c r="G17" s="28">
        <f t="shared" si="4"/>
        <v>1</v>
      </c>
      <c r="H17" s="28">
        <f t="shared" si="4"/>
        <v>1</v>
      </c>
      <c r="I17" s="28">
        <f t="shared" si="4"/>
        <v>1</v>
      </c>
      <c r="J17" s="28">
        <f t="shared" si="4"/>
        <v>1</v>
      </c>
      <c r="K17" s="28">
        <f>SUM(B17:J17)</f>
        <v>9</v>
      </c>
      <c r="L17" s="15"/>
      <c r="M17" s="28">
        <f>IF(M16&gt;M9,0,IF(M16=M9,2,IF(M16&lt;M9,4)))</f>
        <v>2</v>
      </c>
      <c r="N17" s="15">
        <f>K17+M17</f>
        <v>11</v>
      </c>
      <c r="O17" s="38">
        <f>L17+N17</f>
        <v>11</v>
      </c>
    </row>
    <row r="18" spans="1:18" ht="5.0999999999999996" customHeight="1" thickBot="1" x14ac:dyDescent="0.3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</row>
    <row r="19" spans="1:18" ht="5.0999999999999996" customHeight="1" x14ac:dyDescent="0.25">
      <c r="A19" s="36"/>
      <c r="O19" s="38"/>
    </row>
    <row r="20" spans="1:18" ht="12.75" customHeight="1" x14ac:dyDescent="0.25">
      <c r="A20" s="36"/>
      <c r="B20" s="22">
        <v>1</v>
      </c>
      <c r="C20" s="22">
        <v>2</v>
      </c>
      <c r="D20" s="22">
        <v>3</v>
      </c>
      <c r="E20" s="22">
        <v>4</v>
      </c>
      <c r="F20" s="22">
        <v>5</v>
      </c>
      <c r="G20" s="22">
        <v>6</v>
      </c>
      <c r="H20" s="22">
        <v>7</v>
      </c>
      <c r="I20" s="22">
        <v>8</v>
      </c>
      <c r="J20" s="22">
        <v>9</v>
      </c>
      <c r="K20" s="22" t="s">
        <v>51</v>
      </c>
      <c r="L20" s="22" t="s">
        <v>52</v>
      </c>
      <c r="M20" s="22" t="s">
        <v>53</v>
      </c>
      <c r="N20" s="22" t="s">
        <v>54</v>
      </c>
      <c r="O20" s="37" t="s">
        <v>55</v>
      </c>
    </row>
    <row r="21" spans="1:18" ht="12.75" customHeight="1" x14ac:dyDescent="0.25">
      <c r="A21" s="36"/>
      <c r="B21" s="7"/>
      <c r="C21" s="7"/>
      <c r="D21" s="7"/>
      <c r="E21" s="7"/>
      <c r="F21" s="7"/>
      <c r="G21" s="7"/>
      <c r="H21" s="7"/>
      <c r="I21" s="7"/>
      <c r="J21" s="7"/>
      <c r="K21" s="16">
        <f>SUM(B21:J21)</f>
        <v>0</v>
      </c>
      <c r="L21" s="23"/>
      <c r="M21" s="16">
        <f>K21-L21</f>
        <v>0</v>
      </c>
      <c r="N21" s="7"/>
      <c r="O21" s="42">
        <f>K21-35</f>
        <v>-35</v>
      </c>
    </row>
    <row r="22" spans="1:18" ht="12.75" customHeight="1" x14ac:dyDescent="0.25">
      <c r="A22" s="36"/>
      <c r="B22" s="7"/>
      <c r="C22" s="7"/>
      <c r="D22" s="7"/>
      <c r="E22" s="7"/>
      <c r="F22" s="7"/>
      <c r="G22" s="7"/>
      <c r="H22" s="7"/>
      <c r="I22" s="7"/>
      <c r="J22" s="7"/>
      <c r="K22" s="16">
        <f>SUM(B22:J22)</f>
        <v>0</v>
      </c>
      <c r="L22" s="30"/>
      <c r="M22" s="16">
        <f>K22-L22</f>
        <v>0</v>
      </c>
      <c r="N22" s="7"/>
      <c r="O22" s="42">
        <f>K22-35</f>
        <v>-35</v>
      </c>
    </row>
    <row r="23" spans="1:18" ht="12.75" customHeight="1" x14ac:dyDescent="0.25">
      <c r="A23" s="39" t="s">
        <v>56</v>
      </c>
      <c r="B23" s="24">
        <f t="shared" ref="B23:K23" si="5">B21+B22</f>
        <v>0</v>
      </c>
      <c r="C23" s="24">
        <f t="shared" si="5"/>
        <v>0</v>
      </c>
      <c r="D23" s="24">
        <f t="shared" si="5"/>
        <v>0</v>
      </c>
      <c r="E23" s="24">
        <f t="shared" si="5"/>
        <v>0</v>
      </c>
      <c r="F23" s="24">
        <f t="shared" si="5"/>
        <v>0</v>
      </c>
      <c r="G23" s="24">
        <f t="shared" si="5"/>
        <v>0</v>
      </c>
      <c r="H23" s="24">
        <f t="shared" si="5"/>
        <v>0</v>
      </c>
      <c r="I23" s="24">
        <f t="shared" si="5"/>
        <v>0</v>
      </c>
      <c r="J23" s="24">
        <f t="shared" si="5"/>
        <v>0</v>
      </c>
      <c r="K23" s="6">
        <f t="shared" si="5"/>
        <v>0</v>
      </c>
      <c r="L23" s="25">
        <f>SUM(L21:L22)</f>
        <v>0</v>
      </c>
      <c r="M23" s="6">
        <f>M21+M22</f>
        <v>0</v>
      </c>
      <c r="N23" s="7"/>
      <c r="O23" s="38"/>
    </row>
    <row r="24" spans="1:18" ht="12.75" customHeight="1" x14ac:dyDescent="0.25">
      <c r="A24" s="39" t="s">
        <v>57</v>
      </c>
      <c r="B24" s="26"/>
      <c r="C24" s="26"/>
      <c r="D24" s="26"/>
      <c r="E24" s="26"/>
      <c r="F24" s="26"/>
      <c r="G24" s="26"/>
      <c r="H24" s="26"/>
      <c r="I24" s="26"/>
      <c r="J24" s="26"/>
      <c r="K24" s="7"/>
      <c r="L24" s="7"/>
      <c r="M24" s="7"/>
      <c r="N24" s="27"/>
      <c r="O24" s="38"/>
    </row>
    <row r="25" spans="1:18" ht="12.75" hidden="1" customHeight="1" x14ac:dyDescent="0.25">
      <c r="A25" s="39" t="s">
        <v>58</v>
      </c>
      <c r="B25" s="24">
        <f t="shared" ref="B25:J25" si="6">B23+B24</f>
        <v>0</v>
      </c>
      <c r="C25" s="24">
        <f t="shared" si="6"/>
        <v>0</v>
      </c>
      <c r="D25" s="24">
        <f t="shared" si="6"/>
        <v>0</v>
      </c>
      <c r="E25" s="24">
        <f t="shared" si="6"/>
        <v>0</v>
      </c>
      <c r="F25" s="24">
        <f t="shared" si="6"/>
        <v>0</v>
      </c>
      <c r="G25" s="24">
        <f t="shared" si="6"/>
        <v>0</v>
      </c>
      <c r="H25" s="24">
        <f t="shared" si="6"/>
        <v>0</v>
      </c>
      <c r="I25" s="24">
        <f t="shared" si="6"/>
        <v>0</v>
      </c>
      <c r="J25" s="24">
        <f t="shared" si="6"/>
        <v>0</v>
      </c>
      <c r="K25" s="7"/>
      <c r="L25" s="7"/>
      <c r="M25" s="7"/>
      <c r="N25" s="7"/>
      <c r="O25" s="38"/>
    </row>
    <row r="26" spans="1:18" ht="15.75" customHeight="1" x14ac:dyDescent="0.3">
      <c r="A26" s="40" t="s">
        <v>49</v>
      </c>
      <c r="B26" s="28">
        <f t="shared" ref="B26:J26" si="7">IF(B25&gt;B30,0,IF(B25=B30,1,IF(B25&lt;B30,2)))</f>
        <v>1</v>
      </c>
      <c r="C26" s="28">
        <f t="shared" si="7"/>
        <v>1</v>
      </c>
      <c r="D26" s="28">
        <f t="shared" si="7"/>
        <v>1</v>
      </c>
      <c r="E26" s="28">
        <f t="shared" si="7"/>
        <v>1</v>
      </c>
      <c r="F26" s="28">
        <f t="shared" si="7"/>
        <v>1</v>
      </c>
      <c r="G26" s="28">
        <f t="shared" si="7"/>
        <v>1</v>
      </c>
      <c r="H26" s="28">
        <f t="shared" si="7"/>
        <v>1</v>
      </c>
      <c r="I26" s="28">
        <f t="shared" si="7"/>
        <v>1</v>
      </c>
      <c r="J26" s="28">
        <f t="shared" si="7"/>
        <v>1</v>
      </c>
      <c r="K26" s="28">
        <f>SUM(B26:J26)</f>
        <v>9</v>
      </c>
      <c r="L26" s="15"/>
      <c r="M26" s="28">
        <f>IF(M23&gt;M30,0,IF(M23=M30,2,IF(M23&lt;M30,4)))</f>
        <v>2</v>
      </c>
      <c r="N26" s="15">
        <f>K26+M26</f>
        <v>11</v>
      </c>
      <c r="O26" s="38"/>
    </row>
    <row r="27" spans="1:18" ht="12.75" customHeight="1" x14ac:dyDescent="0.25">
      <c r="A27" s="4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38"/>
    </row>
    <row r="28" spans="1:18" ht="12.75" customHeight="1" x14ac:dyDescent="0.25">
      <c r="A28" s="36"/>
      <c r="B28" s="7"/>
      <c r="C28" s="7"/>
      <c r="D28" s="7"/>
      <c r="E28" s="7"/>
      <c r="F28" s="7"/>
      <c r="G28" s="7"/>
      <c r="H28" s="7"/>
      <c r="I28" s="7"/>
      <c r="J28" s="7"/>
      <c r="K28" s="16">
        <f>SUM(B28:J28)</f>
        <v>0</v>
      </c>
      <c r="L28" s="23"/>
      <c r="M28" s="16">
        <f>K28-L28</f>
        <v>0</v>
      </c>
      <c r="N28" s="7"/>
      <c r="O28" s="42">
        <f>K28-35</f>
        <v>-35</v>
      </c>
      <c r="R28" t="s">
        <v>39</v>
      </c>
    </row>
    <row r="29" spans="1:18" ht="12.75" customHeight="1" x14ac:dyDescent="0.25">
      <c r="A29" s="36"/>
      <c r="B29" s="7"/>
      <c r="C29" s="7"/>
      <c r="D29" s="7"/>
      <c r="E29" s="7"/>
      <c r="F29" s="7"/>
      <c r="G29" s="7"/>
      <c r="H29" s="7"/>
      <c r="I29" s="7"/>
      <c r="J29" s="7"/>
      <c r="K29" s="16">
        <f>SUM(B29:J29)</f>
        <v>0</v>
      </c>
      <c r="L29" s="30"/>
      <c r="M29" s="16">
        <f>K29-L29</f>
        <v>0</v>
      </c>
      <c r="N29" s="7"/>
      <c r="O29" s="42">
        <f>K29-35</f>
        <v>-35</v>
      </c>
    </row>
    <row r="30" spans="1:18" ht="12.75" customHeight="1" x14ac:dyDescent="0.25">
      <c r="A30" s="39" t="s">
        <v>56</v>
      </c>
      <c r="B30" s="24">
        <f t="shared" ref="B30:M30" si="8">B28+B29</f>
        <v>0</v>
      </c>
      <c r="C30" s="24">
        <f t="shared" si="8"/>
        <v>0</v>
      </c>
      <c r="D30" s="24">
        <f t="shared" si="8"/>
        <v>0</v>
      </c>
      <c r="E30" s="24">
        <f t="shared" si="8"/>
        <v>0</v>
      </c>
      <c r="F30" s="24">
        <f t="shared" si="8"/>
        <v>0</v>
      </c>
      <c r="G30" s="24">
        <f t="shared" si="8"/>
        <v>0</v>
      </c>
      <c r="H30" s="24">
        <f t="shared" si="8"/>
        <v>0</v>
      </c>
      <c r="I30" s="24">
        <f t="shared" si="8"/>
        <v>0</v>
      </c>
      <c r="J30" s="24">
        <f t="shared" si="8"/>
        <v>0</v>
      </c>
      <c r="K30" s="6">
        <f t="shared" si="8"/>
        <v>0</v>
      </c>
      <c r="L30" s="31">
        <f t="shared" si="8"/>
        <v>0</v>
      </c>
      <c r="M30" s="32">
        <f t="shared" si="8"/>
        <v>0</v>
      </c>
      <c r="N30" s="7"/>
      <c r="O30" s="38"/>
    </row>
    <row r="31" spans="1:18" ht="15.75" customHeight="1" x14ac:dyDescent="0.3">
      <c r="A31" s="40" t="s">
        <v>49</v>
      </c>
      <c r="B31" s="28">
        <f t="shared" ref="B31:J31" si="9">IF(B30&gt;B25,0,IF(B30=B25,1,IF(B30&lt;B25,2)))</f>
        <v>1</v>
      </c>
      <c r="C31" s="28">
        <f t="shared" si="9"/>
        <v>1</v>
      </c>
      <c r="D31" s="28">
        <f t="shared" si="9"/>
        <v>1</v>
      </c>
      <c r="E31" s="28">
        <f t="shared" si="9"/>
        <v>1</v>
      </c>
      <c r="F31" s="28">
        <f t="shared" si="9"/>
        <v>1</v>
      </c>
      <c r="G31" s="28">
        <f t="shared" si="9"/>
        <v>1</v>
      </c>
      <c r="H31" s="28">
        <f t="shared" si="9"/>
        <v>1</v>
      </c>
      <c r="I31" s="28">
        <f t="shared" si="9"/>
        <v>1</v>
      </c>
      <c r="J31" s="28">
        <f t="shared" si="9"/>
        <v>1</v>
      </c>
      <c r="K31" s="28">
        <f>SUM(B31:J31)</f>
        <v>9</v>
      </c>
      <c r="L31" s="15"/>
      <c r="M31" s="28">
        <f>IF(M30&gt;M23,0,IF(M30=M23,2,IF(M30&lt;M23,4)))</f>
        <v>2</v>
      </c>
      <c r="N31" s="15">
        <f>K31+M31</f>
        <v>11</v>
      </c>
      <c r="O31" s="38"/>
    </row>
    <row r="32" spans="1:18" ht="0.75" customHeight="1" thickBot="1" x14ac:dyDescent="0.3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</row>
    <row r="33" spans="1:15" ht="1.5" customHeight="1" x14ac:dyDescent="0.25">
      <c r="A33" s="36"/>
      <c r="O33" s="38"/>
    </row>
    <row r="34" spans="1:15" ht="12.75" customHeight="1" x14ac:dyDescent="0.25">
      <c r="A34" s="36"/>
      <c r="B34" s="22">
        <v>1</v>
      </c>
      <c r="C34" s="22">
        <v>2</v>
      </c>
      <c r="D34" s="22">
        <v>3</v>
      </c>
      <c r="E34" s="22">
        <v>4</v>
      </c>
      <c r="F34" s="22">
        <v>5</v>
      </c>
      <c r="G34" s="22">
        <v>6</v>
      </c>
      <c r="H34" s="22">
        <v>7</v>
      </c>
      <c r="I34" s="22">
        <v>8</v>
      </c>
      <c r="J34" s="22">
        <v>9</v>
      </c>
      <c r="K34" s="22" t="s">
        <v>51</v>
      </c>
      <c r="L34" s="22" t="s">
        <v>52</v>
      </c>
      <c r="M34" s="22" t="s">
        <v>53</v>
      </c>
      <c r="N34" s="22" t="s">
        <v>54</v>
      </c>
      <c r="O34" s="37" t="s">
        <v>55</v>
      </c>
    </row>
    <row r="35" spans="1:15" ht="12.75" customHeight="1" x14ac:dyDescent="0.25">
      <c r="A35" s="36"/>
      <c r="B35" s="7"/>
      <c r="C35" s="7"/>
      <c r="D35" s="7"/>
      <c r="E35" s="7"/>
      <c r="F35" s="7"/>
      <c r="G35" s="7"/>
      <c r="H35" s="7"/>
      <c r="I35" s="7"/>
      <c r="J35" s="7"/>
      <c r="K35" s="16">
        <f>SUM(B35:J35)</f>
        <v>0</v>
      </c>
      <c r="L35" s="23"/>
      <c r="M35" s="16">
        <f>K35-L35</f>
        <v>0</v>
      </c>
      <c r="N35" s="7"/>
      <c r="O35" s="42">
        <f>K35-35</f>
        <v>-35</v>
      </c>
    </row>
    <row r="36" spans="1:15" ht="12.75" customHeight="1" x14ac:dyDescent="0.25">
      <c r="A36" s="36"/>
      <c r="B36" s="7"/>
      <c r="C36" s="7"/>
      <c r="D36" s="7"/>
      <c r="E36" s="7"/>
      <c r="F36" s="7"/>
      <c r="G36" s="7"/>
      <c r="H36" s="7"/>
      <c r="I36" s="7"/>
      <c r="J36" s="7"/>
      <c r="K36" s="16">
        <f>SUM(B36:J36)</f>
        <v>0</v>
      </c>
      <c r="L36" s="30"/>
      <c r="M36" s="16">
        <f>K36-L36</f>
        <v>0</v>
      </c>
      <c r="N36" s="7"/>
      <c r="O36" s="42">
        <f>K36-35</f>
        <v>-35</v>
      </c>
    </row>
    <row r="37" spans="1:15" ht="12.75" customHeight="1" x14ac:dyDescent="0.25">
      <c r="A37" s="39" t="s">
        <v>56</v>
      </c>
      <c r="B37" s="24">
        <f t="shared" ref="B37:M37" si="10">B35+B36</f>
        <v>0</v>
      </c>
      <c r="C37" s="24">
        <f t="shared" si="10"/>
        <v>0</v>
      </c>
      <c r="D37" s="24">
        <f t="shared" si="10"/>
        <v>0</v>
      </c>
      <c r="E37" s="24">
        <f t="shared" si="10"/>
        <v>0</v>
      </c>
      <c r="F37" s="24">
        <f t="shared" si="10"/>
        <v>0</v>
      </c>
      <c r="G37" s="24">
        <f t="shared" si="10"/>
        <v>0</v>
      </c>
      <c r="H37" s="24">
        <f t="shared" si="10"/>
        <v>0</v>
      </c>
      <c r="I37" s="24">
        <f t="shared" si="10"/>
        <v>0</v>
      </c>
      <c r="J37" s="24">
        <f t="shared" si="10"/>
        <v>0</v>
      </c>
      <c r="K37" s="6">
        <f t="shared" si="10"/>
        <v>0</v>
      </c>
      <c r="L37" s="25">
        <f t="shared" si="10"/>
        <v>0</v>
      </c>
      <c r="M37" s="6">
        <f t="shared" si="10"/>
        <v>0</v>
      </c>
      <c r="N37" s="7"/>
      <c r="O37" s="38"/>
    </row>
    <row r="38" spans="1:15" ht="12.75" customHeight="1" x14ac:dyDescent="0.25">
      <c r="A38" s="39" t="s">
        <v>57</v>
      </c>
      <c r="B38" s="26"/>
      <c r="C38" s="26"/>
      <c r="D38" s="26"/>
      <c r="E38" s="26"/>
      <c r="F38" s="26"/>
      <c r="G38" s="26"/>
      <c r="H38" s="26"/>
      <c r="I38" s="26"/>
      <c r="J38" s="26"/>
      <c r="K38" s="7"/>
      <c r="L38" s="7"/>
      <c r="M38" s="7"/>
      <c r="N38" s="27"/>
      <c r="O38" s="38"/>
    </row>
    <row r="39" spans="1:15" ht="12.75" hidden="1" customHeight="1" x14ac:dyDescent="0.25">
      <c r="A39" s="39" t="s">
        <v>58</v>
      </c>
      <c r="B39" s="24">
        <f t="shared" ref="B39:J39" si="11">B37+B38</f>
        <v>0</v>
      </c>
      <c r="C39" s="24">
        <f t="shared" si="11"/>
        <v>0</v>
      </c>
      <c r="D39" s="24">
        <f t="shared" si="11"/>
        <v>0</v>
      </c>
      <c r="E39" s="24">
        <f t="shared" si="11"/>
        <v>0</v>
      </c>
      <c r="F39" s="24">
        <f t="shared" si="11"/>
        <v>0</v>
      </c>
      <c r="G39" s="24">
        <f t="shared" si="11"/>
        <v>0</v>
      </c>
      <c r="H39" s="24">
        <f t="shared" si="11"/>
        <v>0</v>
      </c>
      <c r="I39" s="24">
        <f t="shared" si="11"/>
        <v>0</v>
      </c>
      <c r="J39" s="24">
        <f t="shared" si="11"/>
        <v>0</v>
      </c>
      <c r="K39" s="7"/>
      <c r="L39" s="7"/>
      <c r="M39" s="7"/>
      <c r="N39" s="7"/>
      <c r="O39" s="38"/>
    </row>
    <row r="40" spans="1:15" ht="15.75" customHeight="1" x14ac:dyDescent="0.3">
      <c r="A40" s="40" t="s">
        <v>49</v>
      </c>
      <c r="B40" s="28">
        <f t="shared" ref="B40:J40" si="12">IF(B39&gt;B44,0,IF(B39=B44,1,IF(B39&lt;B44,2)))</f>
        <v>1</v>
      </c>
      <c r="C40" s="28">
        <f t="shared" si="12"/>
        <v>1</v>
      </c>
      <c r="D40" s="28">
        <f t="shared" si="12"/>
        <v>1</v>
      </c>
      <c r="E40" s="28">
        <f t="shared" si="12"/>
        <v>1</v>
      </c>
      <c r="F40" s="28">
        <f t="shared" si="12"/>
        <v>1</v>
      </c>
      <c r="G40" s="28">
        <f t="shared" si="12"/>
        <v>1</v>
      </c>
      <c r="H40" s="28">
        <f t="shared" si="12"/>
        <v>1</v>
      </c>
      <c r="I40" s="28">
        <f t="shared" si="12"/>
        <v>1</v>
      </c>
      <c r="J40" s="28">
        <f t="shared" si="12"/>
        <v>1</v>
      </c>
      <c r="K40" s="28">
        <f>SUM(B40:J40)</f>
        <v>9</v>
      </c>
      <c r="L40" s="15"/>
      <c r="M40" s="28">
        <f>IF(M37&gt;M44,0,IF(M37=M44,2,IF(M37&lt;M44,4)))</f>
        <v>2</v>
      </c>
      <c r="N40" s="15">
        <f>K40+M40</f>
        <v>11</v>
      </c>
      <c r="O40" s="38"/>
    </row>
    <row r="41" spans="1:15" ht="12.75" customHeight="1" x14ac:dyDescent="0.25">
      <c r="A41" s="4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38"/>
    </row>
    <row r="42" spans="1:15" ht="12.75" customHeight="1" x14ac:dyDescent="0.25">
      <c r="A42" s="36"/>
      <c r="B42" s="7"/>
      <c r="C42" s="7"/>
      <c r="D42" s="7"/>
      <c r="E42" s="7"/>
      <c r="F42" s="7"/>
      <c r="G42" s="7"/>
      <c r="H42" s="7"/>
      <c r="I42" s="7"/>
      <c r="J42" s="7"/>
      <c r="K42" s="16">
        <f>SUM(B42:J42)</f>
        <v>0</v>
      </c>
      <c r="L42" s="30"/>
      <c r="M42" s="33">
        <f>K42-L42</f>
        <v>0</v>
      </c>
      <c r="N42" s="7"/>
      <c r="O42" s="42">
        <f>K42-35</f>
        <v>-35</v>
      </c>
    </row>
    <row r="43" spans="1:15" ht="12.75" customHeight="1" x14ac:dyDescent="0.25">
      <c r="A43" s="36"/>
      <c r="B43" s="7"/>
      <c r="C43" s="7"/>
      <c r="D43" s="7"/>
      <c r="E43" s="7"/>
      <c r="F43" s="7"/>
      <c r="G43" s="7"/>
      <c r="H43" s="7"/>
      <c r="I43" s="7"/>
      <c r="J43" s="7"/>
      <c r="K43" s="16">
        <f>SUM(B43:J43)</f>
        <v>0</v>
      </c>
      <c r="L43" s="30"/>
      <c r="M43" s="33">
        <f>K43-L43</f>
        <v>0</v>
      </c>
      <c r="N43" s="7"/>
      <c r="O43" s="42">
        <f>K43-35</f>
        <v>-35</v>
      </c>
    </row>
    <row r="44" spans="1:15" ht="12.75" customHeight="1" x14ac:dyDescent="0.25">
      <c r="A44" s="39" t="s">
        <v>56</v>
      </c>
      <c r="B44" s="24">
        <f t="shared" ref="B44:M44" si="13">B42+B43</f>
        <v>0</v>
      </c>
      <c r="C44" s="24">
        <f t="shared" si="13"/>
        <v>0</v>
      </c>
      <c r="D44" s="24">
        <f t="shared" si="13"/>
        <v>0</v>
      </c>
      <c r="E44" s="24">
        <f t="shared" si="13"/>
        <v>0</v>
      </c>
      <c r="F44" s="24">
        <f t="shared" si="13"/>
        <v>0</v>
      </c>
      <c r="G44" s="24">
        <f t="shared" si="13"/>
        <v>0</v>
      </c>
      <c r="H44" s="24">
        <f t="shared" si="13"/>
        <v>0</v>
      </c>
      <c r="I44" s="24">
        <f t="shared" si="13"/>
        <v>0</v>
      </c>
      <c r="J44" s="24">
        <f t="shared" si="13"/>
        <v>0</v>
      </c>
      <c r="K44" s="6">
        <f t="shared" si="13"/>
        <v>0</v>
      </c>
      <c r="L44" s="31">
        <f t="shared" si="13"/>
        <v>0</v>
      </c>
      <c r="M44" s="32">
        <f t="shared" si="13"/>
        <v>0</v>
      </c>
      <c r="N44" s="7"/>
      <c r="O44" s="38"/>
    </row>
    <row r="45" spans="1:15" ht="15.75" customHeight="1" x14ac:dyDescent="0.3">
      <c r="A45" s="40" t="s">
        <v>49</v>
      </c>
      <c r="B45" s="28">
        <f t="shared" ref="B45:J45" si="14">IF(B44&gt;B39,0,IF(B44=B39,1,IF(B44&lt;B39,2)))</f>
        <v>1</v>
      </c>
      <c r="C45" s="28">
        <f t="shared" si="14"/>
        <v>1</v>
      </c>
      <c r="D45" s="28">
        <f t="shared" si="14"/>
        <v>1</v>
      </c>
      <c r="E45" s="28">
        <f t="shared" si="14"/>
        <v>1</v>
      </c>
      <c r="F45" s="28">
        <f t="shared" si="14"/>
        <v>1</v>
      </c>
      <c r="G45" s="28">
        <f t="shared" si="14"/>
        <v>1</v>
      </c>
      <c r="H45" s="28">
        <f t="shared" si="14"/>
        <v>1</v>
      </c>
      <c r="I45" s="28">
        <f t="shared" si="14"/>
        <v>1</v>
      </c>
      <c r="J45" s="28">
        <f t="shared" si="14"/>
        <v>1</v>
      </c>
      <c r="K45" s="28">
        <f>SUM(B45:J45)</f>
        <v>9</v>
      </c>
      <c r="L45" s="15"/>
      <c r="M45" s="28">
        <f>IF(M44&gt;M37,0,IF(M44=M37,2,IF(M44&lt;M37,4)))</f>
        <v>2</v>
      </c>
      <c r="N45" s="15">
        <f>K45+M45</f>
        <v>11</v>
      </c>
      <c r="O45" s="38"/>
    </row>
    <row r="46" spans="1:15" ht="5.0999999999999996" customHeight="1" thickBot="1" x14ac:dyDescent="0.3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</row>
    <row r="47" spans="1:15" ht="5.0999999999999996" customHeight="1" x14ac:dyDescent="0.25">
      <c r="A47" s="36"/>
      <c r="O47" s="38"/>
    </row>
    <row r="48" spans="1:15" ht="12.75" customHeight="1" x14ac:dyDescent="0.25">
      <c r="A48" s="36"/>
      <c r="B48" s="22">
        <v>1</v>
      </c>
      <c r="C48" s="22">
        <v>2</v>
      </c>
      <c r="D48" s="22">
        <v>3</v>
      </c>
      <c r="E48" s="22">
        <v>4</v>
      </c>
      <c r="F48" s="22">
        <v>5</v>
      </c>
      <c r="G48" s="22">
        <v>6</v>
      </c>
      <c r="H48" s="22">
        <v>7</v>
      </c>
      <c r="I48" s="22">
        <v>8</v>
      </c>
      <c r="J48" s="22">
        <v>9</v>
      </c>
      <c r="K48" s="22" t="s">
        <v>51</v>
      </c>
      <c r="L48" s="22" t="s">
        <v>52</v>
      </c>
      <c r="M48" s="22" t="s">
        <v>53</v>
      </c>
      <c r="N48" s="22" t="s">
        <v>54</v>
      </c>
      <c r="O48" s="37" t="s">
        <v>55</v>
      </c>
    </row>
    <row r="49" spans="1:15" ht="12.75" customHeight="1" x14ac:dyDescent="0.25">
      <c r="A49" s="36"/>
      <c r="B49" s="7"/>
      <c r="C49" s="7"/>
      <c r="D49" s="7"/>
      <c r="E49" s="7"/>
      <c r="F49" s="7"/>
      <c r="G49" s="7"/>
      <c r="H49" s="7"/>
      <c r="I49" s="7"/>
      <c r="J49" s="7"/>
      <c r="K49" s="16">
        <f>SUM(B49:J49)</f>
        <v>0</v>
      </c>
      <c r="L49" s="23"/>
      <c r="M49" s="16">
        <f>K49-L49</f>
        <v>0</v>
      </c>
      <c r="N49" s="7"/>
      <c r="O49" s="42">
        <f>K49-35</f>
        <v>-35</v>
      </c>
    </row>
    <row r="50" spans="1:15" ht="12.75" customHeight="1" x14ac:dyDescent="0.25">
      <c r="A50" s="36"/>
      <c r="B50" s="7"/>
      <c r="C50" s="7"/>
      <c r="D50" s="7"/>
      <c r="E50" s="7"/>
      <c r="F50" s="7"/>
      <c r="G50" s="7"/>
      <c r="H50" s="7"/>
      <c r="I50" s="7"/>
      <c r="J50" s="7"/>
      <c r="K50" s="16">
        <f>SUM(B50:J50)</f>
        <v>0</v>
      </c>
      <c r="L50" s="30"/>
      <c r="M50" s="16">
        <f>K50-L50</f>
        <v>0</v>
      </c>
      <c r="N50" s="7"/>
      <c r="O50" s="42">
        <f>K50-35</f>
        <v>-35</v>
      </c>
    </row>
    <row r="51" spans="1:15" ht="12.75" customHeight="1" x14ac:dyDescent="0.25">
      <c r="A51" s="39" t="s">
        <v>56</v>
      </c>
      <c r="B51" s="24">
        <f t="shared" ref="B51:M51" si="15">B49+B50</f>
        <v>0</v>
      </c>
      <c r="C51" s="24">
        <f t="shared" si="15"/>
        <v>0</v>
      </c>
      <c r="D51" s="24">
        <f t="shared" si="15"/>
        <v>0</v>
      </c>
      <c r="E51" s="24">
        <f t="shared" si="15"/>
        <v>0</v>
      </c>
      <c r="F51" s="24">
        <f t="shared" si="15"/>
        <v>0</v>
      </c>
      <c r="G51" s="24">
        <f t="shared" si="15"/>
        <v>0</v>
      </c>
      <c r="H51" s="24">
        <f t="shared" si="15"/>
        <v>0</v>
      </c>
      <c r="I51" s="24">
        <f t="shared" si="15"/>
        <v>0</v>
      </c>
      <c r="J51" s="24">
        <f t="shared" si="15"/>
        <v>0</v>
      </c>
      <c r="K51" s="6">
        <f t="shared" si="15"/>
        <v>0</v>
      </c>
      <c r="L51" s="25">
        <f>SUM(L49:L50)</f>
        <v>0</v>
      </c>
      <c r="M51" s="6">
        <f t="shared" si="15"/>
        <v>0</v>
      </c>
      <c r="N51" s="7"/>
      <c r="O51" s="38"/>
    </row>
    <row r="52" spans="1:15" ht="12.75" customHeight="1" x14ac:dyDescent="0.25">
      <c r="A52" s="39" t="s">
        <v>57</v>
      </c>
      <c r="B52" s="26"/>
      <c r="C52" s="26"/>
      <c r="D52" s="26"/>
      <c r="E52" s="26"/>
      <c r="F52" s="26"/>
      <c r="G52" s="26"/>
      <c r="H52" s="26"/>
      <c r="I52" s="26"/>
      <c r="J52" s="26"/>
      <c r="K52" s="7"/>
      <c r="L52" s="7"/>
      <c r="M52" s="7"/>
      <c r="N52" s="27"/>
      <c r="O52" s="38"/>
    </row>
    <row r="53" spans="1:15" ht="12.75" hidden="1" customHeight="1" x14ac:dyDescent="0.25">
      <c r="A53" s="39" t="s">
        <v>58</v>
      </c>
      <c r="B53" s="24">
        <f t="shared" ref="B53:J53" si="16">B51+B52</f>
        <v>0</v>
      </c>
      <c r="C53" s="24">
        <f t="shared" si="16"/>
        <v>0</v>
      </c>
      <c r="D53" s="24">
        <f t="shared" si="16"/>
        <v>0</v>
      </c>
      <c r="E53" s="24">
        <f t="shared" si="16"/>
        <v>0</v>
      </c>
      <c r="F53" s="24">
        <f t="shared" si="16"/>
        <v>0</v>
      </c>
      <c r="G53" s="24">
        <f t="shared" si="16"/>
        <v>0</v>
      </c>
      <c r="H53" s="24">
        <f t="shared" si="16"/>
        <v>0</v>
      </c>
      <c r="I53" s="24">
        <f t="shared" si="16"/>
        <v>0</v>
      </c>
      <c r="J53" s="24">
        <f t="shared" si="16"/>
        <v>0</v>
      </c>
      <c r="K53" s="7"/>
      <c r="L53" s="7"/>
      <c r="M53" s="7"/>
      <c r="N53" s="7"/>
      <c r="O53" s="38"/>
    </row>
    <row r="54" spans="1:15" ht="15.75" customHeight="1" x14ac:dyDescent="0.3">
      <c r="A54" s="40" t="s">
        <v>49</v>
      </c>
      <c r="B54" s="28">
        <f t="shared" ref="B54:J54" si="17">IF(B53&gt;B58,0,IF(B53=B58,1,IF(B53&lt;B58,2)))</f>
        <v>1</v>
      </c>
      <c r="C54" s="28">
        <f t="shared" si="17"/>
        <v>1</v>
      </c>
      <c r="D54" s="28">
        <f t="shared" si="17"/>
        <v>1</v>
      </c>
      <c r="E54" s="28">
        <f t="shared" si="17"/>
        <v>1</v>
      </c>
      <c r="F54" s="28">
        <f t="shared" si="17"/>
        <v>1</v>
      </c>
      <c r="G54" s="28">
        <f t="shared" si="17"/>
        <v>1</v>
      </c>
      <c r="H54" s="28">
        <f t="shared" si="17"/>
        <v>1</v>
      </c>
      <c r="I54" s="28">
        <f t="shared" si="17"/>
        <v>1</v>
      </c>
      <c r="J54" s="28">
        <f t="shared" si="17"/>
        <v>1</v>
      </c>
      <c r="K54" s="28">
        <f>SUM(B54:J54)</f>
        <v>9</v>
      </c>
      <c r="L54" s="15"/>
      <c r="M54" s="28">
        <f>IF(M51&gt;M58,0,IF(M51=M58,2,IF(M51&lt;M58,4)))</f>
        <v>2</v>
      </c>
      <c r="N54" s="15">
        <f>K54+M54</f>
        <v>11</v>
      </c>
      <c r="O54" s="38"/>
    </row>
    <row r="55" spans="1:15" ht="12.75" customHeight="1" x14ac:dyDescent="0.25">
      <c r="A55" s="43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38"/>
    </row>
    <row r="56" spans="1:15" ht="12.75" customHeight="1" x14ac:dyDescent="0.25">
      <c r="A56" s="36"/>
      <c r="B56" s="7"/>
      <c r="C56" s="7"/>
      <c r="D56" s="7"/>
      <c r="E56" s="7"/>
      <c r="F56" s="7"/>
      <c r="G56" s="7"/>
      <c r="H56" s="7"/>
      <c r="I56" s="7"/>
      <c r="J56" s="7"/>
      <c r="K56" s="16">
        <f>SUM(B56:J56)</f>
        <v>0</v>
      </c>
      <c r="L56" s="23"/>
      <c r="M56" s="16">
        <f>K56-L56</f>
        <v>0</v>
      </c>
      <c r="N56" s="7"/>
      <c r="O56" s="42">
        <f>K56-35</f>
        <v>-35</v>
      </c>
    </row>
    <row r="57" spans="1:15" ht="12.75" customHeight="1" x14ac:dyDescent="0.25">
      <c r="A57" s="36"/>
      <c r="B57" s="7"/>
      <c r="C57" s="7"/>
      <c r="D57" s="7"/>
      <c r="E57" s="7"/>
      <c r="F57" s="7"/>
      <c r="G57" s="7"/>
      <c r="H57" s="7"/>
      <c r="I57" s="7"/>
      <c r="J57" s="7"/>
      <c r="K57" s="16">
        <f>SUM(B57:J57)</f>
        <v>0</v>
      </c>
      <c r="L57" s="30"/>
      <c r="M57" s="16">
        <f>K57-L57</f>
        <v>0</v>
      </c>
      <c r="N57" s="7"/>
      <c r="O57" s="42">
        <f>K57-35</f>
        <v>-35</v>
      </c>
    </row>
    <row r="58" spans="1:15" ht="12.75" customHeight="1" x14ac:dyDescent="0.25">
      <c r="A58" s="39"/>
      <c r="B58" s="24">
        <f t="shared" ref="B58:J58" si="18">B56+B57</f>
        <v>0</v>
      </c>
      <c r="C58" s="24">
        <f t="shared" si="18"/>
        <v>0</v>
      </c>
      <c r="D58" s="24">
        <f t="shared" si="18"/>
        <v>0</v>
      </c>
      <c r="E58" s="24">
        <f t="shared" si="18"/>
        <v>0</v>
      </c>
      <c r="F58" s="24">
        <f t="shared" si="18"/>
        <v>0</v>
      </c>
      <c r="G58" s="24">
        <f t="shared" si="18"/>
        <v>0</v>
      </c>
      <c r="H58" s="24">
        <f t="shared" si="18"/>
        <v>0</v>
      </c>
      <c r="I58" s="24">
        <f t="shared" si="18"/>
        <v>0</v>
      </c>
      <c r="J58" s="24">
        <f t="shared" si="18"/>
        <v>0</v>
      </c>
      <c r="K58" s="6">
        <f>K56+K57</f>
        <v>0</v>
      </c>
      <c r="L58" s="31">
        <f>L56+L57</f>
        <v>0</v>
      </c>
      <c r="M58" s="32">
        <f>M56+M57</f>
        <v>0</v>
      </c>
      <c r="N58" s="7"/>
      <c r="O58" s="38"/>
    </row>
    <row r="59" spans="1:15" ht="15.75" customHeight="1" x14ac:dyDescent="0.3">
      <c r="A59" s="40" t="s">
        <v>49</v>
      </c>
      <c r="B59" s="28">
        <f t="shared" ref="B59:J59" si="19">IF(B58&gt;B53,0,IF(B58=B53,1,IF(B58&lt;B53,2)))</f>
        <v>1</v>
      </c>
      <c r="C59" s="28">
        <f t="shared" si="19"/>
        <v>1</v>
      </c>
      <c r="D59" s="28">
        <f t="shared" si="19"/>
        <v>1</v>
      </c>
      <c r="E59" s="28">
        <f t="shared" si="19"/>
        <v>1</v>
      </c>
      <c r="F59" s="28">
        <f t="shared" si="19"/>
        <v>1</v>
      </c>
      <c r="G59" s="28">
        <f t="shared" si="19"/>
        <v>1</v>
      </c>
      <c r="H59" s="28">
        <f t="shared" si="19"/>
        <v>1</v>
      </c>
      <c r="I59" s="28">
        <f t="shared" si="19"/>
        <v>1</v>
      </c>
      <c r="J59" s="28">
        <f t="shared" si="19"/>
        <v>1</v>
      </c>
      <c r="K59" s="28">
        <f>SUM(B59:J59)</f>
        <v>9</v>
      </c>
      <c r="L59" s="15"/>
      <c r="M59" s="28">
        <f>IF(M58&gt;M51,0,IF(M58=M51,2,IF(M58&lt;M51,4)))</f>
        <v>2</v>
      </c>
      <c r="N59" s="15">
        <f>K59+M59</f>
        <v>11</v>
      </c>
      <c r="O59" s="38"/>
    </row>
    <row r="60" spans="1:15" ht="5.0999999999999996" customHeight="1" thickBot="1" x14ac:dyDescent="0.3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1"/>
    </row>
    <row r="61" spans="1:15" ht="12.7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5" ht="12.7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5" ht="12.7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5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</sheetData>
  <mergeCells count="3">
    <mergeCell ref="A1:O1"/>
    <mergeCell ref="A2:O2"/>
    <mergeCell ref="A3:O3"/>
  </mergeCells>
  <phoneticPr fontId="0" type="noConversion"/>
  <printOptions horizontalCentered="1"/>
  <pageMargins left="0.5" right="0.5" top="0.5" bottom="0.5" header="0" footer="0"/>
  <pageSetup orientation="portrait" r:id="rId1"/>
  <webPublishItems count="1">
    <webPublishItem id="26275" divId="Position Night Results_26275" sourceType="range" sourceRef="A1:O61" destinationFile="C:\Documents and Settings\TJ\www.tjcope.net\udrigl\2014\Week15Results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7"/>
  <sheetViews>
    <sheetView tabSelected="1" topLeftCell="A4" workbookViewId="0">
      <selection activeCell="C20" sqref="C20"/>
    </sheetView>
    <sheetView workbookViewId="1">
      <selection sqref="A1:L1"/>
    </sheetView>
  </sheetViews>
  <sheetFormatPr defaultRowHeight="13.2" x14ac:dyDescent="0.25"/>
  <cols>
    <col min="1" max="1" width="23.6640625" style="81" bestFit="1" customWidth="1"/>
    <col min="2" max="2" width="5.33203125" style="83" customWidth="1"/>
    <col min="3" max="7" width="6.44140625" style="81" customWidth="1"/>
    <col min="8" max="8" width="7.44140625" style="81" customWidth="1"/>
    <col min="9" max="9" width="8.6640625" style="81" bestFit="1" customWidth="1"/>
    <col min="10" max="10" width="7.6640625" style="81" customWidth="1"/>
    <col min="11" max="11" width="7.88671875" style="83" customWidth="1"/>
    <col min="12" max="12" width="6.33203125" style="83" customWidth="1"/>
    <col min="13" max="13" width="12" style="81" customWidth="1"/>
    <col min="14" max="17" width="8.88671875" style="81"/>
    <col min="18" max="18" width="18.6640625" style="81" bestFit="1" customWidth="1"/>
    <col min="19" max="19" width="8.88671875" style="81"/>
    <col min="20" max="20" width="18.5546875" style="81" bestFit="1" customWidth="1"/>
    <col min="21" max="256" width="8.88671875" style="81"/>
    <col min="257" max="257" width="23.6640625" style="81" bestFit="1" customWidth="1"/>
    <col min="258" max="258" width="5.33203125" style="81" customWidth="1"/>
    <col min="259" max="263" width="6.44140625" style="81" customWidth="1"/>
    <col min="264" max="264" width="7.44140625" style="81" customWidth="1"/>
    <col min="265" max="265" width="8.6640625" style="81" bestFit="1" customWidth="1"/>
    <col min="266" max="266" width="7.6640625" style="81" customWidth="1"/>
    <col min="267" max="267" width="7.88671875" style="81" customWidth="1"/>
    <col min="268" max="268" width="6.33203125" style="81" customWidth="1"/>
    <col min="269" max="269" width="12" style="81" customWidth="1"/>
    <col min="270" max="273" width="8.88671875" style="81"/>
    <col min="274" max="274" width="18.6640625" style="81" bestFit="1" customWidth="1"/>
    <col min="275" max="275" width="8.88671875" style="81"/>
    <col min="276" max="276" width="18.5546875" style="81" bestFit="1" customWidth="1"/>
    <col min="277" max="512" width="8.88671875" style="81"/>
    <col min="513" max="513" width="23.6640625" style="81" bestFit="1" customWidth="1"/>
    <col min="514" max="514" width="5.33203125" style="81" customWidth="1"/>
    <col min="515" max="519" width="6.44140625" style="81" customWidth="1"/>
    <col min="520" max="520" width="7.44140625" style="81" customWidth="1"/>
    <col min="521" max="521" width="8.6640625" style="81" bestFit="1" customWidth="1"/>
    <col min="522" max="522" width="7.6640625" style="81" customWidth="1"/>
    <col min="523" max="523" width="7.88671875" style="81" customWidth="1"/>
    <col min="524" max="524" width="6.33203125" style="81" customWidth="1"/>
    <col min="525" max="525" width="12" style="81" customWidth="1"/>
    <col min="526" max="529" width="8.88671875" style="81"/>
    <col min="530" max="530" width="18.6640625" style="81" bestFit="1" customWidth="1"/>
    <col min="531" max="531" width="8.88671875" style="81"/>
    <col min="532" max="532" width="18.5546875" style="81" bestFit="1" customWidth="1"/>
    <col min="533" max="768" width="8.88671875" style="81"/>
    <col min="769" max="769" width="23.6640625" style="81" bestFit="1" customWidth="1"/>
    <col min="770" max="770" width="5.33203125" style="81" customWidth="1"/>
    <col min="771" max="775" width="6.44140625" style="81" customWidth="1"/>
    <col min="776" max="776" width="7.44140625" style="81" customWidth="1"/>
    <col min="777" max="777" width="8.6640625" style="81" bestFit="1" customWidth="1"/>
    <col min="778" max="778" width="7.6640625" style="81" customWidth="1"/>
    <col min="779" max="779" width="7.88671875" style="81" customWidth="1"/>
    <col min="780" max="780" width="6.33203125" style="81" customWidth="1"/>
    <col min="781" max="781" width="12" style="81" customWidth="1"/>
    <col min="782" max="785" width="8.88671875" style="81"/>
    <col min="786" max="786" width="18.6640625" style="81" bestFit="1" customWidth="1"/>
    <col min="787" max="787" width="8.88671875" style="81"/>
    <col min="788" max="788" width="18.5546875" style="81" bestFit="1" customWidth="1"/>
    <col min="789" max="1024" width="8.88671875" style="81"/>
    <col min="1025" max="1025" width="23.6640625" style="81" bestFit="1" customWidth="1"/>
    <col min="1026" max="1026" width="5.33203125" style="81" customWidth="1"/>
    <col min="1027" max="1031" width="6.44140625" style="81" customWidth="1"/>
    <col min="1032" max="1032" width="7.44140625" style="81" customWidth="1"/>
    <col min="1033" max="1033" width="8.6640625" style="81" bestFit="1" customWidth="1"/>
    <col min="1034" max="1034" width="7.6640625" style="81" customWidth="1"/>
    <col min="1035" max="1035" width="7.88671875" style="81" customWidth="1"/>
    <col min="1036" max="1036" width="6.33203125" style="81" customWidth="1"/>
    <col min="1037" max="1037" width="12" style="81" customWidth="1"/>
    <col min="1038" max="1041" width="8.88671875" style="81"/>
    <col min="1042" max="1042" width="18.6640625" style="81" bestFit="1" customWidth="1"/>
    <col min="1043" max="1043" width="8.88671875" style="81"/>
    <col min="1044" max="1044" width="18.5546875" style="81" bestFit="1" customWidth="1"/>
    <col min="1045" max="1280" width="8.88671875" style="81"/>
    <col min="1281" max="1281" width="23.6640625" style="81" bestFit="1" customWidth="1"/>
    <col min="1282" max="1282" width="5.33203125" style="81" customWidth="1"/>
    <col min="1283" max="1287" width="6.44140625" style="81" customWidth="1"/>
    <col min="1288" max="1288" width="7.44140625" style="81" customWidth="1"/>
    <col min="1289" max="1289" width="8.6640625" style="81" bestFit="1" customWidth="1"/>
    <col min="1290" max="1290" width="7.6640625" style="81" customWidth="1"/>
    <col min="1291" max="1291" width="7.88671875" style="81" customWidth="1"/>
    <col min="1292" max="1292" width="6.33203125" style="81" customWidth="1"/>
    <col min="1293" max="1293" width="12" style="81" customWidth="1"/>
    <col min="1294" max="1297" width="8.88671875" style="81"/>
    <col min="1298" max="1298" width="18.6640625" style="81" bestFit="1" customWidth="1"/>
    <col min="1299" max="1299" width="8.88671875" style="81"/>
    <col min="1300" max="1300" width="18.5546875" style="81" bestFit="1" customWidth="1"/>
    <col min="1301" max="1536" width="8.88671875" style="81"/>
    <col min="1537" max="1537" width="23.6640625" style="81" bestFit="1" customWidth="1"/>
    <col min="1538" max="1538" width="5.33203125" style="81" customWidth="1"/>
    <col min="1539" max="1543" width="6.44140625" style="81" customWidth="1"/>
    <col min="1544" max="1544" width="7.44140625" style="81" customWidth="1"/>
    <col min="1545" max="1545" width="8.6640625" style="81" bestFit="1" customWidth="1"/>
    <col min="1546" max="1546" width="7.6640625" style="81" customWidth="1"/>
    <col min="1547" max="1547" width="7.88671875" style="81" customWidth="1"/>
    <col min="1548" max="1548" width="6.33203125" style="81" customWidth="1"/>
    <col min="1549" max="1549" width="12" style="81" customWidth="1"/>
    <col min="1550" max="1553" width="8.88671875" style="81"/>
    <col min="1554" max="1554" width="18.6640625" style="81" bestFit="1" customWidth="1"/>
    <col min="1555" max="1555" width="8.88671875" style="81"/>
    <col min="1556" max="1556" width="18.5546875" style="81" bestFit="1" customWidth="1"/>
    <col min="1557" max="1792" width="8.88671875" style="81"/>
    <col min="1793" max="1793" width="23.6640625" style="81" bestFit="1" customWidth="1"/>
    <col min="1794" max="1794" width="5.33203125" style="81" customWidth="1"/>
    <col min="1795" max="1799" width="6.44140625" style="81" customWidth="1"/>
    <col min="1800" max="1800" width="7.44140625" style="81" customWidth="1"/>
    <col min="1801" max="1801" width="8.6640625" style="81" bestFit="1" customWidth="1"/>
    <col min="1802" max="1802" width="7.6640625" style="81" customWidth="1"/>
    <col min="1803" max="1803" width="7.88671875" style="81" customWidth="1"/>
    <col min="1804" max="1804" width="6.33203125" style="81" customWidth="1"/>
    <col min="1805" max="1805" width="12" style="81" customWidth="1"/>
    <col min="1806" max="1809" width="8.88671875" style="81"/>
    <col min="1810" max="1810" width="18.6640625" style="81" bestFit="1" customWidth="1"/>
    <col min="1811" max="1811" width="8.88671875" style="81"/>
    <col min="1812" max="1812" width="18.5546875" style="81" bestFit="1" customWidth="1"/>
    <col min="1813" max="2048" width="8.88671875" style="81"/>
    <col min="2049" max="2049" width="23.6640625" style="81" bestFit="1" customWidth="1"/>
    <col min="2050" max="2050" width="5.33203125" style="81" customWidth="1"/>
    <col min="2051" max="2055" width="6.44140625" style="81" customWidth="1"/>
    <col min="2056" max="2056" width="7.44140625" style="81" customWidth="1"/>
    <col min="2057" max="2057" width="8.6640625" style="81" bestFit="1" customWidth="1"/>
    <col min="2058" max="2058" width="7.6640625" style="81" customWidth="1"/>
    <col min="2059" max="2059" width="7.88671875" style="81" customWidth="1"/>
    <col min="2060" max="2060" width="6.33203125" style="81" customWidth="1"/>
    <col min="2061" max="2061" width="12" style="81" customWidth="1"/>
    <col min="2062" max="2065" width="8.88671875" style="81"/>
    <col min="2066" max="2066" width="18.6640625" style="81" bestFit="1" customWidth="1"/>
    <col min="2067" max="2067" width="8.88671875" style="81"/>
    <col min="2068" max="2068" width="18.5546875" style="81" bestFit="1" customWidth="1"/>
    <col min="2069" max="2304" width="8.88671875" style="81"/>
    <col min="2305" max="2305" width="23.6640625" style="81" bestFit="1" customWidth="1"/>
    <col min="2306" max="2306" width="5.33203125" style="81" customWidth="1"/>
    <col min="2307" max="2311" width="6.44140625" style="81" customWidth="1"/>
    <col min="2312" max="2312" width="7.44140625" style="81" customWidth="1"/>
    <col min="2313" max="2313" width="8.6640625" style="81" bestFit="1" customWidth="1"/>
    <col min="2314" max="2314" width="7.6640625" style="81" customWidth="1"/>
    <col min="2315" max="2315" width="7.88671875" style="81" customWidth="1"/>
    <col min="2316" max="2316" width="6.33203125" style="81" customWidth="1"/>
    <col min="2317" max="2317" width="12" style="81" customWidth="1"/>
    <col min="2318" max="2321" width="8.88671875" style="81"/>
    <col min="2322" max="2322" width="18.6640625" style="81" bestFit="1" customWidth="1"/>
    <col min="2323" max="2323" width="8.88671875" style="81"/>
    <col min="2324" max="2324" width="18.5546875" style="81" bestFit="1" customWidth="1"/>
    <col min="2325" max="2560" width="8.88671875" style="81"/>
    <col min="2561" max="2561" width="23.6640625" style="81" bestFit="1" customWidth="1"/>
    <col min="2562" max="2562" width="5.33203125" style="81" customWidth="1"/>
    <col min="2563" max="2567" width="6.44140625" style="81" customWidth="1"/>
    <col min="2568" max="2568" width="7.44140625" style="81" customWidth="1"/>
    <col min="2569" max="2569" width="8.6640625" style="81" bestFit="1" customWidth="1"/>
    <col min="2570" max="2570" width="7.6640625" style="81" customWidth="1"/>
    <col min="2571" max="2571" width="7.88671875" style="81" customWidth="1"/>
    <col min="2572" max="2572" width="6.33203125" style="81" customWidth="1"/>
    <col min="2573" max="2573" width="12" style="81" customWidth="1"/>
    <col min="2574" max="2577" width="8.88671875" style="81"/>
    <col min="2578" max="2578" width="18.6640625" style="81" bestFit="1" customWidth="1"/>
    <col min="2579" max="2579" width="8.88671875" style="81"/>
    <col min="2580" max="2580" width="18.5546875" style="81" bestFit="1" customWidth="1"/>
    <col min="2581" max="2816" width="8.88671875" style="81"/>
    <col min="2817" max="2817" width="23.6640625" style="81" bestFit="1" customWidth="1"/>
    <col min="2818" max="2818" width="5.33203125" style="81" customWidth="1"/>
    <col min="2819" max="2823" width="6.44140625" style="81" customWidth="1"/>
    <col min="2824" max="2824" width="7.44140625" style="81" customWidth="1"/>
    <col min="2825" max="2825" width="8.6640625" style="81" bestFit="1" customWidth="1"/>
    <col min="2826" max="2826" width="7.6640625" style="81" customWidth="1"/>
    <col min="2827" max="2827" width="7.88671875" style="81" customWidth="1"/>
    <col min="2828" max="2828" width="6.33203125" style="81" customWidth="1"/>
    <col min="2829" max="2829" width="12" style="81" customWidth="1"/>
    <col min="2830" max="2833" width="8.88671875" style="81"/>
    <col min="2834" max="2834" width="18.6640625" style="81" bestFit="1" customWidth="1"/>
    <col min="2835" max="2835" width="8.88671875" style="81"/>
    <col min="2836" max="2836" width="18.5546875" style="81" bestFit="1" customWidth="1"/>
    <col min="2837" max="3072" width="8.88671875" style="81"/>
    <col min="3073" max="3073" width="23.6640625" style="81" bestFit="1" customWidth="1"/>
    <col min="3074" max="3074" width="5.33203125" style="81" customWidth="1"/>
    <col min="3075" max="3079" width="6.44140625" style="81" customWidth="1"/>
    <col min="3080" max="3080" width="7.44140625" style="81" customWidth="1"/>
    <col min="3081" max="3081" width="8.6640625" style="81" bestFit="1" customWidth="1"/>
    <col min="3082" max="3082" width="7.6640625" style="81" customWidth="1"/>
    <col min="3083" max="3083" width="7.88671875" style="81" customWidth="1"/>
    <col min="3084" max="3084" width="6.33203125" style="81" customWidth="1"/>
    <col min="3085" max="3085" width="12" style="81" customWidth="1"/>
    <col min="3086" max="3089" width="8.88671875" style="81"/>
    <col min="3090" max="3090" width="18.6640625" style="81" bestFit="1" customWidth="1"/>
    <col min="3091" max="3091" width="8.88671875" style="81"/>
    <col min="3092" max="3092" width="18.5546875" style="81" bestFit="1" customWidth="1"/>
    <col min="3093" max="3328" width="8.88671875" style="81"/>
    <col min="3329" max="3329" width="23.6640625" style="81" bestFit="1" customWidth="1"/>
    <col min="3330" max="3330" width="5.33203125" style="81" customWidth="1"/>
    <col min="3331" max="3335" width="6.44140625" style="81" customWidth="1"/>
    <col min="3336" max="3336" width="7.44140625" style="81" customWidth="1"/>
    <col min="3337" max="3337" width="8.6640625" style="81" bestFit="1" customWidth="1"/>
    <col min="3338" max="3338" width="7.6640625" style="81" customWidth="1"/>
    <col min="3339" max="3339" width="7.88671875" style="81" customWidth="1"/>
    <col min="3340" max="3340" width="6.33203125" style="81" customWidth="1"/>
    <col min="3341" max="3341" width="12" style="81" customWidth="1"/>
    <col min="3342" max="3345" width="8.88671875" style="81"/>
    <col min="3346" max="3346" width="18.6640625" style="81" bestFit="1" customWidth="1"/>
    <col min="3347" max="3347" width="8.88671875" style="81"/>
    <col min="3348" max="3348" width="18.5546875" style="81" bestFit="1" customWidth="1"/>
    <col min="3349" max="3584" width="8.88671875" style="81"/>
    <col min="3585" max="3585" width="23.6640625" style="81" bestFit="1" customWidth="1"/>
    <col min="3586" max="3586" width="5.33203125" style="81" customWidth="1"/>
    <col min="3587" max="3591" width="6.44140625" style="81" customWidth="1"/>
    <col min="3592" max="3592" width="7.44140625" style="81" customWidth="1"/>
    <col min="3593" max="3593" width="8.6640625" style="81" bestFit="1" customWidth="1"/>
    <col min="3594" max="3594" width="7.6640625" style="81" customWidth="1"/>
    <col min="3595" max="3595" width="7.88671875" style="81" customWidth="1"/>
    <col min="3596" max="3596" width="6.33203125" style="81" customWidth="1"/>
    <col min="3597" max="3597" width="12" style="81" customWidth="1"/>
    <col min="3598" max="3601" width="8.88671875" style="81"/>
    <col min="3602" max="3602" width="18.6640625" style="81" bestFit="1" customWidth="1"/>
    <col min="3603" max="3603" width="8.88671875" style="81"/>
    <col min="3604" max="3604" width="18.5546875" style="81" bestFit="1" customWidth="1"/>
    <col min="3605" max="3840" width="8.88671875" style="81"/>
    <col min="3841" max="3841" width="23.6640625" style="81" bestFit="1" customWidth="1"/>
    <col min="3842" max="3842" width="5.33203125" style="81" customWidth="1"/>
    <col min="3843" max="3847" width="6.44140625" style="81" customWidth="1"/>
    <col min="3848" max="3848" width="7.44140625" style="81" customWidth="1"/>
    <col min="3849" max="3849" width="8.6640625" style="81" bestFit="1" customWidth="1"/>
    <col min="3850" max="3850" width="7.6640625" style="81" customWidth="1"/>
    <col min="3851" max="3851" width="7.88671875" style="81" customWidth="1"/>
    <col min="3852" max="3852" width="6.33203125" style="81" customWidth="1"/>
    <col min="3853" max="3853" width="12" style="81" customWidth="1"/>
    <col min="3854" max="3857" width="8.88671875" style="81"/>
    <col min="3858" max="3858" width="18.6640625" style="81" bestFit="1" customWidth="1"/>
    <col min="3859" max="3859" width="8.88671875" style="81"/>
    <col min="3860" max="3860" width="18.5546875" style="81" bestFit="1" customWidth="1"/>
    <col min="3861" max="4096" width="8.88671875" style="81"/>
    <col min="4097" max="4097" width="23.6640625" style="81" bestFit="1" customWidth="1"/>
    <col min="4098" max="4098" width="5.33203125" style="81" customWidth="1"/>
    <col min="4099" max="4103" width="6.44140625" style="81" customWidth="1"/>
    <col min="4104" max="4104" width="7.44140625" style="81" customWidth="1"/>
    <col min="4105" max="4105" width="8.6640625" style="81" bestFit="1" customWidth="1"/>
    <col min="4106" max="4106" width="7.6640625" style="81" customWidth="1"/>
    <col min="4107" max="4107" width="7.88671875" style="81" customWidth="1"/>
    <col min="4108" max="4108" width="6.33203125" style="81" customWidth="1"/>
    <col min="4109" max="4109" width="12" style="81" customWidth="1"/>
    <col min="4110" max="4113" width="8.88671875" style="81"/>
    <col min="4114" max="4114" width="18.6640625" style="81" bestFit="1" customWidth="1"/>
    <col min="4115" max="4115" width="8.88671875" style="81"/>
    <col min="4116" max="4116" width="18.5546875" style="81" bestFit="1" customWidth="1"/>
    <col min="4117" max="4352" width="8.88671875" style="81"/>
    <col min="4353" max="4353" width="23.6640625" style="81" bestFit="1" customWidth="1"/>
    <col min="4354" max="4354" width="5.33203125" style="81" customWidth="1"/>
    <col min="4355" max="4359" width="6.44140625" style="81" customWidth="1"/>
    <col min="4360" max="4360" width="7.44140625" style="81" customWidth="1"/>
    <col min="4361" max="4361" width="8.6640625" style="81" bestFit="1" customWidth="1"/>
    <col min="4362" max="4362" width="7.6640625" style="81" customWidth="1"/>
    <col min="4363" max="4363" width="7.88671875" style="81" customWidth="1"/>
    <col min="4364" max="4364" width="6.33203125" style="81" customWidth="1"/>
    <col min="4365" max="4365" width="12" style="81" customWidth="1"/>
    <col min="4366" max="4369" width="8.88671875" style="81"/>
    <col min="4370" max="4370" width="18.6640625" style="81" bestFit="1" customWidth="1"/>
    <col min="4371" max="4371" width="8.88671875" style="81"/>
    <col min="4372" max="4372" width="18.5546875" style="81" bestFit="1" customWidth="1"/>
    <col min="4373" max="4608" width="8.88671875" style="81"/>
    <col min="4609" max="4609" width="23.6640625" style="81" bestFit="1" customWidth="1"/>
    <col min="4610" max="4610" width="5.33203125" style="81" customWidth="1"/>
    <col min="4611" max="4615" width="6.44140625" style="81" customWidth="1"/>
    <col min="4616" max="4616" width="7.44140625" style="81" customWidth="1"/>
    <col min="4617" max="4617" width="8.6640625" style="81" bestFit="1" customWidth="1"/>
    <col min="4618" max="4618" width="7.6640625" style="81" customWidth="1"/>
    <col min="4619" max="4619" width="7.88671875" style="81" customWidth="1"/>
    <col min="4620" max="4620" width="6.33203125" style="81" customWidth="1"/>
    <col min="4621" max="4621" width="12" style="81" customWidth="1"/>
    <col min="4622" max="4625" width="8.88671875" style="81"/>
    <col min="4626" max="4626" width="18.6640625" style="81" bestFit="1" customWidth="1"/>
    <col min="4627" max="4627" width="8.88671875" style="81"/>
    <col min="4628" max="4628" width="18.5546875" style="81" bestFit="1" customWidth="1"/>
    <col min="4629" max="4864" width="8.88671875" style="81"/>
    <col min="4865" max="4865" width="23.6640625" style="81" bestFit="1" customWidth="1"/>
    <col min="4866" max="4866" width="5.33203125" style="81" customWidth="1"/>
    <col min="4867" max="4871" width="6.44140625" style="81" customWidth="1"/>
    <col min="4872" max="4872" width="7.44140625" style="81" customWidth="1"/>
    <col min="4873" max="4873" width="8.6640625" style="81" bestFit="1" customWidth="1"/>
    <col min="4874" max="4874" width="7.6640625" style="81" customWidth="1"/>
    <col min="4875" max="4875" width="7.88671875" style="81" customWidth="1"/>
    <col min="4876" max="4876" width="6.33203125" style="81" customWidth="1"/>
    <col min="4877" max="4877" width="12" style="81" customWidth="1"/>
    <col min="4878" max="4881" width="8.88671875" style="81"/>
    <col min="4882" max="4882" width="18.6640625" style="81" bestFit="1" customWidth="1"/>
    <col min="4883" max="4883" width="8.88671875" style="81"/>
    <col min="4884" max="4884" width="18.5546875" style="81" bestFit="1" customWidth="1"/>
    <col min="4885" max="5120" width="8.88671875" style="81"/>
    <col min="5121" max="5121" width="23.6640625" style="81" bestFit="1" customWidth="1"/>
    <col min="5122" max="5122" width="5.33203125" style="81" customWidth="1"/>
    <col min="5123" max="5127" width="6.44140625" style="81" customWidth="1"/>
    <col min="5128" max="5128" width="7.44140625" style="81" customWidth="1"/>
    <col min="5129" max="5129" width="8.6640625" style="81" bestFit="1" customWidth="1"/>
    <col min="5130" max="5130" width="7.6640625" style="81" customWidth="1"/>
    <col min="5131" max="5131" width="7.88671875" style="81" customWidth="1"/>
    <col min="5132" max="5132" width="6.33203125" style="81" customWidth="1"/>
    <col min="5133" max="5133" width="12" style="81" customWidth="1"/>
    <col min="5134" max="5137" width="8.88671875" style="81"/>
    <col min="5138" max="5138" width="18.6640625" style="81" bestFit="1" customWidth="1"/>
    <col min="5139" max="5139" width="8.88671875" style="81"/>
    <col min="5140" max="5140" width="18.5546875" style="81" bestFit="1" customWidth="1"/>
    <col min="5141" max="5376" width="8.88671875" style="81"/>
    <col min="5377" max="5377" width="23.6640625" style="81" bestFit="1" customWidth="1"/>
    <col min="5378" max="5378" width="5.33203125" style="81" customWidth="1"/>
    <col min="5379" max="5383" width="6.44140625" style="81" customWidth="1"/>
    <col min="5384" max="5384" width="7.44140625" style="81" customWidth="1"/>
    <col min="5385" max="5385" width="8.6640625" style="81" bestFit="1" customWidth="1"/>
    <col min="5386" max="5386" width="7.6640625" style="81" customWidth="1"/>
    <col min="5387" max="5387" width="7.88671875" style="81" customWidth="1"/>
    <col min="5388" max="5388" width="6.33203125" style="81" customWidth="1"/>
    <col min="5389" max="5389" width="12" style="81" customWidth="1"/>
    <col min="5390" max="5393" width="8.88671875" style="81"/>
    <col min="5394" max="5394" width="18.6640625" style="81" bestFit="1" customWidth="1"/>
    <col min="5395" max="5395" width="8.88671875" style="81"/>
    <col min="5396" max="5396" width="18.5546875" style="81" bestFit="1" customWidth="1"/>
    <col min="5397" max="5632" width="8.88671875" style="81"/>
    <col min="5633" max="5633" width="23.6640625" style="81" bestFit="1" customWidth="1"/>
    <col min="5634" max="5634" width="5.33203125" style="81" customWidth="1"/>
    <col min="5635" max="5639" width="6.44140625" style="81" customWidth="1"/>
    <col min="5640" max="5640" width="7.44140625" style="81" customWidth="1"/>
    <col min="5641" max="5641" width="8.6640625" style="81" bestFit="1" customWidth="1"/>
    <col min="5642" max="5642" width="7.6640625" style="81" customWidth="1"/>
    <col min="5643" max="5643" width="7.88671875" style="81" customWidth="1"/>
    <col min="5644" max="5644" width="6.33203125" style="81" customWidth="1"/>
    <col min="5645" max="5645" width="12" style="81" customWidth="1"/>
    <col min="5646" max="5649" width="8.88671875" style="81"/>
    <col min="5650" max="5650" width="18.6640625" style="81" bestFit="1" customWidth="1"/>
    <col min="5651" max="5651" width="8.88671875" style="81"/>
    <col min="5652" max="5652" width="18.5546875" style="81" bestFit="1" customWidth="1"/>
    <col min="5653" max="5888" width="8.88671875" style="81"/>
    <col min="5889" max="5889" width="23.6640625" style="81" bestFit="1" customWidth="1"/>
    <col min="5890" max="5890" width="5.33203125" style="81" customWidth="1"/>
    <col min="5891" max="5895" width="6.44140625" style="81" customWidth="1"/>
    <col min="5896" max="5896" width="7.44140625" style="81" customWidth="1"/>
    <col min="5897" max="5897" width="8.6640625" style="81" bestFit="1" customWidth="1"/>
    <col min="5898" max="5898" width="7.6640625" style="81" customWidth="1"/>
    <col min="5899" max="5899" width="7.88671875" style="81" customWidth="1"/>
    <col min="5900" max="5900" width="6.33203125" style="81" customWidth="1"/>
    <col min="5901" max="5901" width="12" style="81" customWidth="1"/>
    <col min="5902" max="5905" width="8.88671875" style="81"/>
    <col min="5906" max="5906" width="18.6640625" style="81" bestFit="1" customWidth="1"/>
    <col min="5907" max="5907" width="8.88671875" style="81"/>
    <col min="5908" max="5908" width="18.5546875" style="81" bestFit="1" customWidth="1"/>
    <col min="5909" max="6144" width="8.88671875" style="81"/>
    <col min="6145" max="6145" width="23.6640625" style="81" bestFit="1" customWidth="1"/>
    <col min="6146" max="6146" width="5.33203125" style="81" customWidth="1"/>
    <col min="6147" max="6151" width="6.44140625" style="81" customWidth="1"/>
    <col min="6152" max="6152" width="7.44140625" style="81" customWidth="1"/>
    <col min="6153" max="6153" width="8.6640625" style="81" bestFit="1" customWidth="1"/>
    <col min="6154" max="6154" width="7.6640625" style="81" customWidth="1"/>
    <col min="6155" max="6155" width="7.88671875" style="81" customWidth="1"/>
    <col min="6156" max="6156" width="6.33203125" style="81" customWidth="1"/>
    <col min="6157" max="6157" width="12" style="81" customWidth="1"/>
    <col min="6158" max="6161" width="8.88671875" style="81"/>
    <col min="6162" max="6162" width="18.6640625" style="81" bestFit="1" customWidth="1"/>
    <col min="6163" max="6163" width="8.88671875" style="81"/>
    <col min="6164" max="6164" width="18.5546875" style="81" bestFit="1" customWidth="1"/>
    <col min="6165" max="6400" width="8.88671875" style="81"/>
    <col min="6401" max="6401" width="23.6640625" style="81" bestFit="1" customWidth="1"/>
    <col min="6402" max="6402" width="5.33203125" style="81" customWidth="1"/>
    <col min="6403" max="6407" width="6.44140625" style="81" customWidth="1"/>
    <col min="6408" max="6408" width="7.44140625" style="81" customWidth="1"/>
    <col min="6409" max="6409" width="8.6640625" style="81" bestFit="1" customWidth="1"/>
    <col min="6410" max="6410" width="7.6640625" style="81" customWidth="1"/>
    <col min="6411" max="6411" width="7.88671875" style="81" customWidth="1"/>
    <col min="6412" max="6412" width="6.33203125" style="81" customWidth="1"/>
    <col min="6413" max="6413" width="12" style="81" customWidth="1"/>
    <col min="6414" max="6417" width="8.88671875" style="81"/>
    <col min="6418" max="6418" width="18.6640625" style="81" bestFit="1" customWidth="1"/>
    <col min="6419" max="6419" width="8.88671875" style="81"/>
    <col min="6420" max="6420" width="18.5546875" style="81" bestFit="1" customWidth="1"/>
    <col min="6421" max="6656" width="8.88671875" style="81"/>
    <col min="6657" max="6657" width="23.6640625" style="81" bestFit="1" customWidth="1"/>
    <col min="6658" max="6658" width="5.33203125" style="81" customWidth="1"/>
    <col min="6659" max="6663" width="6.44140625" style="81" customWidth="1"/>
    <col min="6664" max="6664" width="7.44140625" style="81" customWidth="1"/>
    <col min="6665" max="6665" width="8.6640625" style="81" bestFit="1" customWidth="1"/>
    <col min="6666" max="6666" width="7.6640625" style="81" customWidth="1"/>
    <col min="6667" max="6667" width="7.88671875" style="81" customWidth="1"/>
    <col min="6668" max="6668" width="6.33203125" style="81" customWidth="1"/>
    <col min="6669" max="6669" width="12" style="81" customWidth="1"/>
    <col min="6670" max="6673" width="8.88671875" style="81"/>
    <col min="6674" max="6674" width="18.6640625" style="81" bestFit="1" customWidth="1"/>
    <col min="6675" max="6675" width="8.88671875" style="81"/>
    <col min="6676" max="6676" width="18.5546875" style="81" bestFit="1" customWidth="1"/>
    <col min="6677" max="6912" width="8.88671875" style="81"/>
    <col min="6913" max="6913" width="23.6640625" style="81" bestFit="1" customWidth="1"/>
    <col min="6914" max="6914" width="5.33203125" style="81" customWidth="1"/>
    <col min="6915" max="6919" width="6.44140625" style="81" customWidth="1"/>
    <col min="6920" max="6920" width="7.44140625" style="81" customWidth="1"/>
    <col min="6921" max="6921" width="8.6640625" style="81" bestFit="1" customWidth="1"/>
    <col min="6922" max="6922" width="7.6640625" style="81" customWidth="1"/>
    <col min="6923" max="6923" width="7.88671875" style="81" customWidth="1"/>
    <col min="6924" max="6924" width="6.33203125" style="81" customWidth="1"/>
    <col min="6925" max="6925" width="12" style="81" customWidth="1"/>
    <col min="6926" max="6929" width="8.88671875" style="81"/>
    <col min="6930" max="6930" width="18.6640625" style="81" bestFit="1" customWidth="1"/>
    <col min="6931" max="6931" width="8.88671875" style="81"/>
    <col min="6932" max="6932" width="18.5546875" style="81" bestFit="1" customWidth="1"/>
    <col min="6933" max="7168" width="8.88671875" style="81"/>
    <col min="7169" max="7169" width="23.6640625" style="81" bestFit="1" customWidth="1"/>
    <col min="7170" max="7170" width="5.33203125" style="81" customWidth="1"/>
    <col min="7171" max="7175" width="6.44140625" style="81" customWidth="1"/>
    <col min="7176" max="7176" width="7.44140625" style="81" customWidth="1"/>
    <col min="7177" max="7177" width="8.6640625" style="81" bestFit="1" customWidth="1"/>
    <col min="7178" max="7178" width="7.6640625" style="81" customWidth="1"/>
    <col min="7179" max="7179" width="7.88671875" style="81" customWidth="1"/>
    <col min="7180" max="7180" width="6.33203125" style="81" customWidth="1"/>
    <col min="7181" max="7181" width="12" style="81" customWidth="1"/>
    <col min="7182" max="7185" width="8.88671875" style="81"/>
    <col min="7186" max="7186" width="18.6640625" style="81" bestFit="1" customWidth="1"/>
    <col min="7187" max="7187" width="8.88671875" style="81"/>
    <col min="7188" max="7188" width="18.5546875" style="81" bestFit="1" customWidth="1"/>
    <col min="7189" max="7424" width="8.88671875" style="81"/>
    <col min="7425" max="7425" width="23.6640625" style="81" bestFit="1" customWidth="1"/>
    <col min="7426" max="7426" width="5.33203125" style="81" customWidth="1"/>
    <col min="7427" max="7431" width="6.44140625" style="81" customWidth="1"/>
    <col min="7432" max="7432" width="7.44140625" style="81" customWidth="1"/>
    <col min="7433" max="7433" width="8.6640625" style="81" bestFit="1" customWidth="1"/>
    <col min="7434" max="7434" width="7.6640625" style="81" customWidth="1"/>
    <col min="7435" max="7435" width="7.88671875" style="81" customWidth="1"/>
    <col min="7436" max="7436" width="6.33203125" style="81" customWidth="1"/>
    <col min="7437" max="7437" width="12" style="81" customWidth="1"/>
    <col min="7438" max="7441" width="8.88671875" style="81"/>
    <col min="7442" max="7442" width="18.6640625" style="81" bestFit="1" customWidth="1"/>
    <col min="7443" max="7443" width="8.88671875" style="81"/>
    <col min="7444" max="7444" width="18.5546875" style="81" bestFit="1" customWidth="1"/>
    <col min="7445" max="7680" width="8.88671875" style="81"/>
    <col min="7681" max="7681" width="23.6640625" style="81" bestFit="1" customWidth="1"/>
    <col min="7682" max="7682" width="5.33203125" style="81" customWidth="1"/>
    <col min="7683" max="7687" width="6.44140625" style="81" customWidth="1"/>
    <col min="7688" max="7688" width="7.44140625" style="81" customWidth="1"/>
    <col min="7689" max="7689" width="8.6640625" style="81" bestFit="1" customWidth="1"/>
    <col min="7690" max="7690" width="7.6640625" style="81" customWidth="1"/>
    <col min="7691" max="7691" width="7.88671875" style="81" customWidth="1"/>
    <col min="7692" max="7692" width="6.33203125" style="81" customWidth="1"/>
    <col min="7693" max="7693" width="12" style="81" customWidth="1"/>
    <col min="7694" max="7697" width="8.88671875" style="81"/>
    <col min="7698" max="7698" width="18.6640625" style="81" bestFit="1" customWidth="1"/>
    <col min="7699" max="7699" width="8.88671875" style="81"/>
    <col min="7700" max="7700" width="18.5546875" style="81" bestFit="1" customWidth="1"/>
    <col min="7701" max="7936" width="8.88671875" style="81"/>
    <col min="7937" max="7937" width="23.6640625" style="81" bestFit="1" customWidth="1"/>
    <col min="7938" max="7938" width="5.33203125" style="81" customWidth="1"/>
    <col min="7939" max="7943" width="6.44140625" style="81" customWidth="1"/>
    <col min="7944" max="7944" width="7.44140625" style="81" customWidth="1"/>
    <col min="7945" max="7945" width="8.6640625" style="81" bestFit="1" customWidth="1"/>
    <col min="7946" max="7946" width="7.6640625" style="81" customWidth="1"/>
    <col min="7947" max="7947" width="7.88671875" style="81" customWidth="1"/>
    <col min="7948" max="7948" width="6.33203125" style="81" customWidth="1"/>
    <col min="7949" max="7949" width="12" style="81" customWidth="1"/>
    <col min="7950" max="7953" width="8.88671875" style="81"/>
    <col min="7954" max="7954" width="18.6640625" style="81" bestFit="1" customWidth="1"/>
    <col min="7955" max="7955" width="8.88671875" style="81"/>
    <col min="7956" max="7956" width="18.5546875" style="81" bestFit="1" customWidth="1"/>
    <col min="7957" max="8192" width="8.88671875" style="81"/>
    <col min="8193" max="8193" width="23.6640625" style="81" bestFit="1" customWidth="1"/>
    <col min="8194" max="8194" width="5.33203125" style="81" customWidth="1"/>
    <col min="8195" max="8199" width="6.44140625" style="81" customWidth="1"/>
    <col min="8200" max="8200" width="7.44140625" style="81" customWidth="1"/>
    <col min="8201" max="8201" width="8.6640625" style="81" bestFit="1" customWidth="1"/>
    <col min="8202" max="8202" width="7.6640625" style="81" customWidth="1"/>
    <col min="8203" max="8203" width="7.88671875" style="81" customWidth="1"/>
    <col min="8204" max="8204" width="6.33203125" style="81" customWidth="1"/>
    <col min="8205" max="8205" width="12" style="81" customWidth="1"/>
    <col min="8206" max="8209" width="8.88671875" style="81"/>
    <col min="8210" max="8210" width="18.6640625" style="81" bestFit="1" customWidth="1"/>
    <col min="8211" max="8211" width="8.88671875" style="81"/>
    <col min="8212" max="8212" width="18.5546875" style="81" bestFit="1" customWidth="1"/>
    <col min="8213" max="8448" width="8.88671875" style="81"/>
    <col min="8449" max="8449" width="23.6640625" style="81" bestFit="1" customWidth="1"/>
    <col min="8450" max="8450" width="5.33203125" style="81" customWidth="1"/>
    <col min="8451" max="8455" width="6.44140625" style="81" customWidth="1"/>
    <col min="8456" max="8456" width="7.44140625" style="81" customWidth="1"/>
    <col min="8457" max="8457" width="8.6640625" style="81" bestFit="1" customWidth="1"/>
    <col min="8458" max="8458" width="7.6640625" style="81" customWidth="1"/>
    <col min="8459" max="8459" width="7.88671875" style="81" customWidth="1"/>
    <col min="8460" max="8460" width="6.33203125" style="81" customWidth="1"/>
    <col min="8461" max="8461" width="12" style="81" customWidth="1"/>
    <col min="8462" max="8465" width="8.88671875" style="81"/>
    <col min="8466" max="8466" width="18.6640625" style="81" bestFit="1" customWidth="1"/>
    <col min="8467" max="8467" width="8.88671875" style="81"/>
    <col min="8468" max="8468" width="18.5546875" style="81" bestFit="1" customWidth="1"/>
    <col min="8469" max="8704" width="8.88671875" style="81"/>
    <col min="8705" max="8705" width="23.6640625" style="81" bestFit="1" customWidth="1"/>
    <col min="8706" max="8706" width="5.33203125" style="81" customWidth="1"/>
    <col min="8707" max="8711" width="6.44140625" style="81" customWidth="1"/>
    <col min="8712" max="8712" width="7.44140625" style="81" customWidth="1"/>
    <col min="8713" max="8713" width="8.6640625" style="81" bestFit="1" customWidth="1"/>
    <col min="8714" max="8714" width="7.6640625" style="81" customWidth="1"/>
    <col min="8715" max="8715" width="7.88671875" style="81" customWidth="1"/>
    <col min="8716" max="8716" width="6.33203125" style="81" customWidth="1"/>
    <col min="8717" max="8717" width="12" style="81" customWidth="1"/>
    <col min="8718" max="8721" width="8.88671875" style="81"/>
    <col min="8722" max="8722" width="18.6640625" style="81" bestFit="1" customWidth="1"/>
    <col min="8723" max="8723" width="8.88671875" style="81"/>
    <col min="8724" max="8724" width="18.5546875" style="81" bestFit="1" customWidth="1"/>
    <col min="8725" max="8960" width="8.88671875" style="81"/>
    <col min="8961" max="8961" width="23.6640625" style="81" bestFit="1" customWidth="1"/>
    <col min="8962" max="8962" width="5.33203125" style="81" customWidth="1"/>
    <col min="8963" max="8967" width="6.44140625" style="81" customWidth="1"/>
    <col min="8968" max="8968" width="7.44140625" style="81" customWidth="1"/>
    <col min="8969" max="8969" width="8.6640625" style="81" bestFit="1" customWidth="1"/>
    <col min="8970" max="8970" width="7.6640625" style="81" customWidth="1"/>
    <col min="8971" max="8971" width="7.88671875" style="81" customWidth="1"/>
    <col min="8972" max="8972" width="6.33203125" style="81" customWidth="1"/>
    <col min="8973" max="8973" width="12" style="81" customWidth="1"/>
    <col min="8974" max="8977" width="8.88671875" style="81"/>
    <col min="8978" max="8978" width="18.6640625" style="81" bestFit="1" customWidth="1"/>
    <col min="8979" max="8979" width="8.88671875" style="81"/>
    <col min="8980" max="8980" width="18.5546875" style="81" bestFit="1" customWidth="1"/>
    <col min="8981" max="9216" width="8.88671875" style="81"/>
    <col min="9217" max="9217" width="23.6640625" style="81" bestFit="1" customWidth="1"/>
    <col min="9218" max="9218" width="5.33203125" style="81" customWidth="1"/>
    <col min="9219" max="9223" width="6.44140625" style="81" customWidth="1"/>
    <col min="9224" max="9224" width="7.44140625" style="81" customWidth="1"/>
    <col min="9225" max="9225" width="8.6640625" style="81" bestFit="1" customWidth="1"/>
    <col min="9226" max="9226" width="7.6640625" style="81" customWidth="1"/>
    <col min="9227" max="9227" width="7.88671875" style="81" customWidth="1"/>
    <col min="9228" max="9228" width="6.33203125" style="81" customWidth="1"/>
    <col min="9229" max="9229" width="12" style="81" customWidth="1"/>
    <col min="9230" max="9233" width="8.88671875" style="81"/>
    <col min="9234" max="9234" width="18.6640625" style="81" bestFit="1" customWidth="1"/>
    <col min="9235" max="9235" width="8.88671875" style="81"/>
    <col min="9236" max="9236" width="18.5546875" style="81" bestFit="1" customWidth="1"/>
    <col min="9237" max="9472" width="8.88671875" style="81"/>
    <col min="9473" max="9473" width="23.6640625" style="81" bestFit="1" customWidth="1"/>
    <col min="9474" max="9474" width="5.33203125" style="81" customWidth="1"/>
    <col min="9475" max="9479" width="6.44140625" style="81" customWidth="1"/>
    <col min="9480" max="9480" width="7.44140625" style="81" customWidth="1"/>
    <col min="9481" max="9481" width="8.6640625" style="81" bestFit="1" customWidth="1"/>
    <col min="9482" max="9482" width="7.6640625" style="81" customWidth="1"/>
    <col min="9483" max="9483" width="7.88671875" style="81" customWidth="1"/>
    <col min="9484" max="9484" width="6.33203125" style="81" customWidth="1"/>
    <col min="9485" max="9485" width="12" style="81" customWidth="1"/>
    <col min="9486" max="9489" width="8.88671875" style="81"/>
    <col min="9490" max="9490" width="18.6640625" style="81" bestFit="1" customWidth="1"/>
    <col min="9491" max="9491" width="8.88671875" style="81"/>
    <col min="9492" max="9492" width="18.5546875" style="81" bestFit="1" customWidth="1"/>
    <col min="9493" max="9728" width="8.88671875" style="81"/>
    <col min="9729" max="9729" width="23.6640625" style="81" bestFit="1" customWidth="1"/>
    <col min="9730" max="9730" width="5.33203125" style="81" customWidth="1"/>
    <col min="9731" max="9735" width="6.44140625" style="81" customWidth="1"/>
    <col min="9736" max="9736" width="7.44140625" style="81" customWidth="1"/>
    <col min="9737" max="9737" width="8.6640625" style="81" bestFit="1" customWidth="1"/>
    <col min="9738" max="9738" width="7.6640625" style="81" customWidth="1"/>
    <col min="9739" max="9739" width="7.88671875" style="81" customWidth="1"/>
    <col min="9740" max="9740" width="6.33203125" style="81" customWidth="1"/>
    <col min="9741" max="9741" width="12" style="81" customWidth="1"/>
    <col min="9742" max="9745" width="8.88671875" style="81"/>
    <col min="9746" max="9746" width="18.6640625" style="81" bestFit="1" customWidth="1"/>
    <col min="9747" max="9747" width="8.88671875" style="81"/>
    <col min="9748" max="9748" width="18.5546875" style="81" bestFit="1" customWidth="1"/>
    <col min="9749" max="9984" width="8.88671875" style="81"/>
    <col min="9985" max="9985" width="23.6640625" style="81" bestFit="1" customWidth="1"/>
    <col min="9986" max="9986" width="5.33203125" style="81" customWidth="1"/>
    <col min="9987" max="9991" width="6.44140625" style="81" customWidth="1"/>
    <col min="9992" max="9992" width="7.44140625" style="81" customWidth="1"/>
    <col min="9993" max="9993" width="8.6640625" style="81" bestFit="1" customWidth="1"/>
    <col min="9994" max="9994" width="7.6640625" style="81" customWidth="1"/>
    <col min="9995" max="9995" width="7.88671875" style="81" customWidth="1"/>
    <col min="9996" max="9996" width="6.33203125" style="81" customWidth="1"/>
    <col min="9997" max="9997" width="12" style="81" customWidth="1"/>
    <col min="9998" max="10001" width="8.88671875" style="81"/>
    <col min="10002" max="10002" width="18.6640625" style="81" bestFit="1" customWidth="1"/>
    <col min="10003" max="10003" width="8.88671875" style="81"/>
    <col min="10004" max="10004" width="18.5546875" style="81" bestFit="1" customWidth="1"/>
    <col min="10005" max="10240" width="8.88671875" style="81"/>
    <col min="10241" max="10241" width="23.6640625" style="81" bestFit="1" customWidth="1"/>
    <col min="10242" max="10242" width="5.33203125" style="81" customWidth="1"/>
    <col min="10243" max="10247" width="6.44140625" style="81" customWidth="1"/>
    <col min="10248" max="10248" width="7.44140625" style="81" customWidth="1"/>
    <col min="10249" max="10249" width="8.6640625" style="81" bestFit="1" customWidth="1"/>
    <col min="10250" max="10250" width="7.6640625" style="81" customWidth="1"/>
    <col min="10251" max="10251" width="7.88671875" style="81" customWidth="1"/>
    <col min="10252" max="10252" width="6.33203125" style="81" customWidth="1"/>
    <col min="10253" max="10253" width="12" style="81" customWidth="1"/>
    <col min="10254" max="10257" width="8.88671875" style="81"/>
    <col min="10258" max="10258" width="18.6640625" style="81" bestFit="1" customWidth="1"/>
    <col min="10259" max="10259" width="8.88671875" style="81"/>
    <col min="10260" max="10260" width="18.5546875" style="81" bestFit="1" customWidth="1"/>
    <col min="10261" max="10496" width="8.88671875" style="81"/>
    <col min="10497" max="10497" width="23.6640625" style="81" bestFit="1" customWidth="1"/>
    <col min="10498" max="10498" width="5.33203125" style="81" customWidth="1"/>
    <col min="10499" max="10503" width="6.44140625" style="81" customWidth="1"/>
    <col min="10504" max="10504" width="7.44140625" style="81" customWidth="1"/>
    <col min="10505" max="10505" width="8.6640625" style="81" bestFit="1" customWidth="1"/>
    <col min="10506" max="10506" width="7.6640625" style="81" customWidth="1"/>
    <col min="10507" max="10507" width="7.88671875" style="81" customWidth="1"/>
    <col min="10508" max="10508" width="6.33203125" style="81" customWidth="1"/>
    <col min="10509" max="10509" width="12" style="81" customWidth="1"/>
    <col min="10510" max="10513" width="8.88671875" style="81"/>
    <col min="10514" max="10514" width="18.6640625" style="81" bestFit="1" customWidth="1"/>
    <col min="10515" max="10515" width="8.88671875" style="81"/>
    <col min="10516" max="10516" width="18.5546875" style="81" bestFit="1" customWidth="1"/>
    <col min="10517" max="10752" width="8.88671875" style="81"/>
    <col min="10753" max="10753" width="23.6640625" style="81" bestFit="1" customWidth="1"/>
    <col min="10754" max="10754" width="5.33203125" style="81" customWidth="1"/>
    <col min="10755" max="10759" width="6.44140625" style="81" customWidth="1"/>
    <col min="10760" max="10760" width="7.44140625" style="81" customWidth="1"/>
    <col min="10761" max="10761" width="8.6640625" style="81" bestFit="1" customWidth="1"/>
    <col min="10762" max="10762" width="7.6640625" style="81" customWidth="1"/>
    <col min="10763" max="10763" width="7.88671875" style="81" customWidth="1"/>
    <col min="10764" max="10764" width="6.33203125" style="81" customWidth="1"/>
    <col min="10765" max="10765" width="12" style="81" customWidth="1"/>
    <col min="10766" max="10769" width="8.88671875" style="81"/>
    <col min="10770" max="10770" width="18.6640625" style="81" bestFit="1" customWidth="1"/>
    <col min="10771" max="10771" width="8.88671875" style="81"/>
    <col min="10772" max="10772" width="18.5546875" style="81" bestFit="1" customWidth="1"/>
    <col min="10773" max="11008" width="8.88671875" style="81"/>
    <col min="11009" max="11009" width="23.6640625" style="81" bestFit="1" customWidth="1"/>
    <col min="11010" max="11010" width="5.33203125" style="81" customWidth="1"/>
    <col min="11011" max="11015" width="6.44140625" style="81" customWidth="1"/>
    <col min="11016" max="11016" width="7.44140625" style="81" customWidth="1"/>
    <col min="11017" max="11017" width="8.6640625" style="81" bestFit="1" customWidth="1"/>
    <col min="11018" max="11018" width="7.6640625" style="81" customWidth="1"/>
    <col min="11019" max="11019" width="7.88671875" style="81" customWidth="1"/>
    <col min="11020" max="11020" width="6.33203125" style="81" customWidth="1"/>
    <col min="11021" max="11021" width="12" style="81" customWidth="1"/>
    <col min="11022" max="11025" width="8.88671875" style="81"/>
    <col min="11026" max="11026" width="18.6640625" style="81" bestFit="1" customWidth="1"/>
    <col min="11027" max="11027" width="8.88671875" style="81"/>
    <col min="11028" max="11028" width="18.5546875" style="81" bestFit="1" customWidth="1"/>
    <col min="11029" max="11264" width="8.88671875" style="81"/>
    <col min="11265" max="11265" width="23.6640625" style="81" bestFit="1" customWidth="1"/>
    <col min="11266" max="11266" width="5.33203125" style="81" customWidth="1"/>
    <col min="11267" max="11271" width="6.44140625" style="81" customWidth="1"/>
    <col min="11272" max="11272" width="7.44140625" style="81" customWidth="1"/>
    <col min="11273" max="11273" width="8.6640625" style="81" bestFit="1" customWidth="1"/>
    <col min="11274" max="11274" width="7.6640625" style="81" customWidth="1"/>
    <col min="11275" max="11275" width="7.88671875" style="81" customWidth="1"/>
    <col min="11276" max="11276" width="6.33203125" style="81" customWidth="1"/>
    <col min="11277" max="11277" width="12" style="81" customWidth="1"/>
    <col min="11278" max="11281" width="8.88671875" style="81"/>
    <col min="11282" max="11282" width="18.6640625" style="81" bestFit="1" customWidth="1"/>
    <col min="11283" max="11283" width="8.88671875" style="81"/>
    <col min="11284" max="11284" width="18.5546875" style="81" bestFit="1" customWidth="1"/>
    <col min="11285" max="11520" width="8.88671875" style="81"/>
    <col min="11521" max="11521" width="23.6640625" style="81" bestFit="1" customWidth="1"/>
    <col min="11522" max="11522" width="5.33203125" style="81" customWidth="1"/>
    <col min="11523" max="11527" width="6.44140625" style="81" customWidth="1"/>
    <col min="11528" max="11528" width="7.44140625" style="81" customWidth="1"/>
    <col min="11529" max="11529" width="8.6640625" style="81" bestFit="1" customWidth="1"/>
    <col min="11530" max="11530" width="7.6640625" style="81" customWidth="1"/>
    <col min="11531" max="11531" width="7.88671875" style="81" customWidth="1"/>
    <col min="11532" max="11532" width="6.33203125" style="81" customWidth="1"/>
    <col min="11533" max="11533" width="12" style="81" customWidth="1"/>
    <col min="11534" max="11537" width="8.88671875" style="81"/>
    <col min="11538" max="11538" width="18.6640625" style="81" bestFit="1" customWidth="1"/>
    <col min="11539" max="11539" width="8.88671875" style="81"/>
    <col min="11540" max="11540" width="18.5546875" style="81" bestFit="1" customWidth="1"/>
    <col min="11541" max="11776" width="8.88671875" style="81"/>
    <col min="11777" max="11777" width="23.6640625" style="81" bestFit="1" customWidth="1"/>
    <col min="11778" max="11778" width="5.33203125" style="81" customWidth="1"/>
    <col min="11779" max="11783" width="6.44140625" style="81" customWidth="1"/>
    <col min="11784" max="11784" width="7.44140625" style="81" customWidth="1"/>
    <col min="11785" max="11785" width="8.6640625" style="81" bestFit="1" customWidth="1"/>
    <col min="11786" max="11786" width="7.6640625" style="81" customWidth="1"/>
    <col min="11787" max="11787" width="7.88671875" style="81" customWidth="1"/>
    <col min="11788" max="11788" width="6.33203125" style="81" customWidth="1"/>
    <col min="11789" max="11789" width="12" style="81" customWidth="1"/>
    <col min="11790" max="11793" width="8.88671875" style="81"/>
    <col min="11794" max="11794" width="18.6640625" style="81" bestFit="1" customWidth="1"/>
    <col min="11795" max="11795" width="8.88671875" style="81"/>
    <col min="11796" max="11796" width="18.5546875" style="81" bestFit="1" customWidth="1"/>
    <col min="11797" max="12032" width="8.88671875" style="81"/>
    <col min="12033" max="12033" width="23.6640625" style="81" bestFit="1" customWidth="1"/>
    <col min="12034" max="12034" width="5.33203125" style="81" customWidth="1"/>
    <col min="12035" max="12039" width="6.44140625" style="81" customWidth="1"/>
    <col min="12040" max="12040" width="7.44140625" style="81" customWidth="1"/>
    <col min="12041" max="12041" width="8.6640625" style="81" bestFit="1" customWidth="1"/>
    <col min="12042" max="12042" width="7.6640625" style="81" customWidth="1"/>
    <col min="12043" max="12043" width="7.88671875" style="81" customWidth="1"/>
    <col min="12044" max="12044" width="6.33203125" style="81" customWidth="1"/>
    <col min="12045" max="12045" width="12" style="81" customWidth="1"/>
    <col min="12046" max="12049" width="8.88671875" style="81"/>
    <col min="12050" max="12050" width="18.6640625" style="81" bestFit="1" customWidth="1"/>
    <col min="12051" max="12051" width="8.88671875" style="81"/>
    <col min="12052" max="12052" width="18.5546875" style="81" bestFit="1" customWidth="1"/>
    <col min="12053" max="12288" width="8.88671875" style="81"/>
    <col min="12289" max="12289" width="23.6640625" style="81" bestFit="1" customWidth="1"/>
    <col min="12290" max="12290" width="5.33203125" style="81" customWidth="1"/>
    <col min="12291" max="12295" width="6.44140625" style="81" customWidth="1"/>
    <col min="12296" max="12296" width="7.44140625" style="81" customWidth="1"/>
    <col min="12297" max="12297" width="8.6640625" style="81" bestFit="1" customWidth="1"/>
    <col min="12298" max="12298" width="7.6640625" style="81" customWidth="1"/>
    <col min="12299" max="12299" width="7.88671875" style="81" customWidth="1"/>
    <col min="12300" max="12300" width="6.33203125" style="81" customWidth="1"/>
    <col min="12301" max="12301" width="12" style="81" customWidth="1"/>
    <col min="12302" max="12305" width="8.88671875" style="81"/>
    <col min="12306" max="12306" width="18.6640625" style="81" bestFit="1" customWidth="1"/>
    <col min="12307" max="12307" width="8.88671875" style="81"/>
    <col min="12308" max="12308" width="18.5546875" style="81" bestFit="1" customWidth="1"/>
    <col min="12309" max="12544" width="8.88671875" style="81"/>
    <col min="12545" max="12545" width="23.6640625" style="81" bestFit="1" customWidth="1"/>
    <col min="12546" max="12546" width="5.33203125" style="81" customWidth="1"/>
    <col min="12547" max="12551" width="6.44140625" style="81" customWidth="1"/>
    <col min="12552" max="12552" width="7.44140625" style="81" customWidth="1"/>
    <col min="12553" max="12553" width="8.6640625" style="81" bestFit="1" customWidth="1"/>
    <col min="12554" max="12554" width="7.6640625" style="81" customWidth="1"/>
    <col min="12555" max="12555" width="7.88671875" style="81" customWidth="1"/>
    <col min="12556" max="12556" width="6.33203125" style="81" customWidth="1"/>
    <col min="12557" max="12557" width="12" style="81" customWidth="1"/>
    <col min="12558" max="12561" width="8.88671875" style="81"/>
    <col min="12562" max="12562" width="18.6640625" style="81" bestFit="1" customWidth="1"/>
    <col min="12563" max="12563" width="8.88671875" style="81"/>
    <col min="12564" max="12564" width="18.5546875" style="81" bestFit="1" customWidth="1"/>
    <col min="12565" max="12800" width="8.88671875" style="81"/>
    <col min="12801" max="12801" width="23.6640625" style="81" bestFit="1" customWidth="1"/>
    <col min="12802" max="12802" width="5.33203125" style="81" customWidth="1"/>
    <col min="12803" max="12807" width="6.44140625" style="81" customWidth="1"/>
    <col min="12808" max="12808" width="7.44140625" style="81" customWidth="1"/>
    <col min="12809" max="12809" width="8.6640625" style="81" bestFit="1" customWidth="1"/>
    <col min="12810" max="12810" width="7.6640625" style="81" customWidth="1"/>
    <col min="12811" max="12811" width="7.88671875" style="81" customWidth="1"/>
    <col min="12812" max="12812" width="6.33203125" style="81" customWidth="1"/>
    <col min="12813" max="12813" width="12" style="81" customWidth="1"/>
    <col min="12814" max="12817" width="8.88671875" style="81"/>
    <col min="12818" max="12818" width="18.6640625" style="81" bestFit="1" customWidth="1"/>
    <col min="12819" max="12819" width="8.88671875" style="81"/>
    <col min="12820" max="12820" width="18.5546875" style="81" bestFit="1" customWidth="1"/>
    <col min="12821" max="13056" width="8.88671875" style="81"/>
    <col min="13057" max="13057" width="23.6640625" style="81" bestFit="1" customWidth="1"/>
    <col min="13058" max="13058" width="5.33203125" style="81" customWidth="1"/>
    <col min="13059" max="13063" width="6.44140625" style="81" customWidth="1"/>
    <col min="13064" max="13064" width="7.44140625" style="81" customWidth="1"/>
    <col min="13065" max="13065" width="8.6640625" style="81" bestFit="1" customWidth="1"/>
    <col min="13066" max="13066" width="7.6640625" style="81" customWidth="1"/>
    <col min="13067" max="13067" width="7.88671875" style="81" customWidth="1"/>
    <col min="13068" max="13068" width="6.33203125" style="81" customWidth="1"/>
    <col min="13069" max="13069" width="12" style="81" customWidth="1"/>
    <col min="13070" max="13073" width="8.88671875" style="81"/>
    <col min="13074" max="13074" width="18.6640625" style="81" bestFit="1" customWidth="1"/>
    <col min="13075" max="13075" width="8.88671875" style="81"/>
    <col min="13076" max="13076" width="18.5546875" style="81" bestFit="1" customWidth="1"/>
    <col min="13077" max="13312" width="8.88671875" style="81"/>
    <col min="13313" max="13313" width="23.6640625" style="81" bestFit="1" customWidth="1"/>
    <col min="13314" max="13314" width="5.33203125" style="81" customWidth="1"/>
    <col min="13315" max="13319" width="6.44140625" style="81" customWidth="1"/>
    <col min="13320" max="13320" width="7.44140625" style="81" customWidth="1"/>
    <col min="13321" max="13321" width="8.6640625" style="81" bestFit="1" customWidth="1"/>
    <col min="13322" max="13322" width="7.6640625" style="81" customWidth="1"/>
    <col min="13323" max="13323" width="7.88671875" style="81" customWidth="1"/>
    <col min="13324" max="13324" width="6.33203125" style="81" customWidth="1"/>
    <col min="13325" max="13325" width="12" style="81" customWidth="1"/>
    <col min="13326" max="13329" width="8.88671875" style="81"/>
    <col min="13330" max="13330" width="18.6640625" style="81" bestFit="1" customWidth="1"/>
    <col min="13331" max="13331" width="8.88671875" style="81"/>
    <col min="13332" max="13332" width="18.5546875" style="81" bestFit="1" customWidth="1"/>
    <col min="13333" max="13568" width="8.88671875" style="81"/>
    <col min="13569" max="13569" width="23.6640625" style="81" bestFit="1" customWidth="1"/>
    <col min="13570" max="13570" width="5.33203125" style="81" customWidth="1"/>
    <col min="13571" max="13575" width="6.44140625" style="81" customWidth="1"/>
    <col min="13576" max="13576" width="7.44140625" style="81" customWidth="1"/>
    <col min="13577" max="13577" width="8.6640625" style="81" bestFit="1" customWidth="1"/>
    <col min="13578" max="13578" width="7.6640625" style="81" customWidth="1"/>
    <col min="13579" max="13579" width="7.88671875" style="81" customWidth="1"/>
    <col min="13580" max="13580" width="6.33203125" style="81" customWidth="1"/>
    <col min="13581" max="13581" width="12" style="81" customWidth="1"/>
    <col min="13582" max="13585" width="8.88671875" style="81"/>
    <col min="13586" max="13586" width="18.6640625" style="81" bestFit="1" customWidth="1"/>
    <col min="13587" max="13587" width="8.88671875" style="81"/>
    <col min="13588" max="13588" width="18.5546875" style="81" bestFit="1" customWidth="1"/>
    <col min="13589" max="13824" width="8.88671875" style="81"/>
    <col min="13825" max="13825" width="23.6640625" style="81" bestFit="1" customWidth="1"/>
    <col min="13826" max="13826" width="5.33203125" style="81" customWidth="1"/>
    <col min="13827" max="13831" width="6.44140625" style="81" customWidth="1"/>
    <col min="13832" max="13832" width="7.44140625" style="81" customWidth="1"/>
    <col min="13833" max="13833" width="8.6640625" style="81" bestFit="1" customWidth="1"/>
    <col min="13834" max="13834" width="7.6640625" style="81" customWidth="1"/>
    <col min="13835" max="13835" width="7.88671875" style="81" customWidth="1"/>
    <col min="13836" max="13836" width="6.33203125" style="81" customWidth="1"/>
    <col min="13837" max="13837" width="12" style="81" customWidth="1"/>
    <col min="13838" max="13841" width="8.88671875" style="81"/>
    <col min="13842" max="13842" width="18.6640625" style="81" bestFit="1" customWidth="1"/>
    <col min="13843" max="13843" width="8.88671875" style="81"/>
    <col min="13844" max="13844" width="18.5546875" style="81" bestFit="1" customWidth="1"/>
    <col min="13845" max="14080" width="8.88671875" style="81"/>
    <col min="14081" max="14081" width="23.6640625" style="81" bestFit="1" customWidth="1"/>
    <col min="14082" max="14082" width="5.33203125" style="81" customWidth="1"/>
    <col min="14083" max="14087" width="6.44140625" style="81" customWidth="1"/>
    <col min="14088" max="14088" width="7.44140625" style="81" customWidth="1"/>
    <col min="14089" max="14089" width="8.6640625" style="81" bestFit="1" customWidth="1"/>
    <col min="14090" max="14090" width="7.6640625" style="81" customWidth="1"/>
    <col min="14091" max="14091" width="7.88671875" style="81" customWidth="1"/>
    <col min="14092" max="14092" width="6.33203125" style="81" customWidth="1"/>
    <col min="14093" max="14093" width="12" style="81" customWidth="1"/>
    <col min="14094" max="14097" width="8.88671875" style="81"/>
    <col min="14098" max="14098" width="18.6640625" style="81" bestFit="1" customWidth="1"/>
    <col min="14099" max="14099" width="8.88671875" style="81"/>
    <col min="14100" max="14100" width="18.5546875" style="81" bestFit="1" customWidth="1"/>
    <col min="14101" max="14336" width="8.88671875" style="81"/>
    <col min="14337" max="14337" width="23.6640625" style="81" bestFit="1" customWidth="1"/>
    <col min="14338" max="14338" width="5.33203125" style="81" customWidth="1"/>
    <col min="14339" max="14343" width="6.44140625" style="81" customWidth="1"/>
    <col min="14344" max="14344" width="7.44140625" style="81" customWidth="1"/>
    <col min="14345" max="14345" width="8.6640625" style="81" bestFit="1" customWidth="1"/>
    <col min="14346" max="14346" width="7.6640625" style="81" customWidth="1"/>
    <col min="14347" max="14347" width="7.88671875" style="81" customWidth="1"/>
    <col min="14348" max="14348" width="6.33203125" style="81" customWidth="1"/>
    <col min="14349" max="14349" width="12" style="81" customWidth="1"/>
    <col min="14350" max="14353" width="8.88671875" style="81"/>
    <col min="14354" max="14354" width="18.6640625" style="81" bestFit="1" customWidth="1"/>
    <col min="14355" max="14355" width="8.88671875" style="81"/>
    <col min="14356" max="14356" width="18.5546875" style="81" bestFit="1" customWidth="1"/>
    <col min="14357" max="14592" width="8.88671875" style="81"/>
    <col min="14593" max="14593" width="23.6640625" style="81" bestFit="1" customWidth="1"/>
    <col min="14594" max="14594" width="5.33203125" style="81" customWidth="1"/>
    <col min="14595" max="14599" width="6.44140625" style="81" customWidth="1"/>
    <col min="14600" max="14600" width="7.44140625" style="81" customWidth="1"/>
    <col min="14601" max="14601" width="8.6640625" style="81" bestFit="1" customWidth="1"/>
    <col min="14602" max="14602" width="7.6640625" style="81" customWidth="1"/>
    <col min="14603" max="14603" width="7.88671875" style="81" customWidth="1"/>
    <col min="14604" max="14604" width="6.33203125" style="81" customWidth="1"/>
    <col min="14605" max="14605" width="12" style="81" customWidth="1"/>
    <col min="14606" max="14609" width="8.88671875" style="81"/>
    <col min="14610" max="14610" width="18.6640625" style="81" bestFit="1" customWidth="1"/>
    <col min="14611" max="14611" width="8.88671875" style="81"/>
    <col min="14612" max="14612" width="18.5546875" style="81" bestFit="1" customWidth="1"/>
    <col min="14613" max="14848" width="8.88671875" style="81"/>
    <col min="14849" max="14849" width="23.6640625" style="81" bestFit="1" customWidth="1"/>
    <col min="14850" max="14850" width="5.33203125" style="81" customWidth="1"/>
    <col min="14851" max="14855" width="6.44140625" style="81" customWidth="1"/>
    <col min="14856" max="14856" width="7.44140625" style="81" customWidth="1"/>
    <col min="14857" max="14857" width="8.6640625" style="81" bestFit="1" customWidth="1"/>
    <col min="14858" max="14858" width="7.6640625" style="81" customWidth="1"/>
    <col min="14859" max="14859" width="7.88671875" style="81" customWidth="1"/>
    <col min="14860" max="14860" width="6.33203125" style="81" customWidth="1"/>
    <col min="14861" max="14861" width="12" style="81" customWidth="1"/>
    <col min="14862" max="14865" width="8.88671875" style="81"/>
    <col min="14866" max="14866" width="18.6640625" style="81" bestFit="1" customWidth="1"/>
    <col min="14867" max="14867" width="8.88671875" style="81"/>
    <col min="14868" max="14868" width="18.5546875" style="81" bestFit="1" customWidth="1"/>
    <col min="14869" max="15104" width="8.88671875" style="81"/>
    <col min="15105" max="15105" width="23.6640625" style="81" bestFit="1" customWidth="1"/>
    <col min="15106" max="15106" width="5.33203125" style="81" customWidth="1"/>
    <col min="15107" max="15111" width="6.44140625" style="81" customWidth="1"/>
    <col min="15112" max="15112" width="7.44140625" style="81" customWidth="1"/>
    <col min="15113" max="15113" width="8.6640625" style="81" bestFit="1" customWidth="1"/>
    <col min="15114" max="15114" width="7.6640625" style="81" customWidth="1"/>
    <col min="15115" max="15115" width="7.88671875" style="81" customWidth="1"/>
    <col min="15116" max="15116" width="6.33203125" style="81" customWidth="1"/>
    <col min="15117" max="15117" width="12" style="81" customWidth="1"/>
    <col min="15118" max="15121" width="8.88671875" style="81"/>
    <col min="15122" max="15122" width="18.6640625" style="81" bestFit="1" customWidth="1"/>
    <col min="15123" max="15123" width="8.88671875" style="81"/>
    <col min="15124" max="15124" width="18.5546875" style="81" bestFit="1" customWidth="1"/>
    <col min="15125" max="15360" width="8.88671875" style="81"/>
    <col min="15361" max="15361" width="23.6640625" style="81" bestFit="1" customWidth="1"/>
    <col min="15362" max="15362" width="5.33203125" style="81" customWidth="1"/>
    <col min="15363" max="15367" width="6.44140625" style="81" customWidth="1"/>
    <col min="15368" max="15368" width="7.44140625" style="81" customWidth="1"/>
    <col min="15369" max="15369" width="8.6640625" style="81" bestFit="1" customWidth="1"/>
    <col min="15370" max="15370" width="7.6640625" style="81" customWidth="1"/>
    <col min="15371" max="15371" width="7.88671875" style="81" customWidth="1"/>
    <col min="15372" max="15372" width="6.33203125" style="81" customWidth="1"/>
    <col min="15373" max="15373" width="12" style="81" customWidth="1"/>
    <col min="15374" max="15377" width="8.88671875" style="81"/>
    <col min="15378" max="15378" width="18.6640625" style="81" bestFit="1" customWidth="1"/>
    <col min="15379" max="15379" width="8.88671875" style="81"/>
    <col min="15380" max="15380" width="18.5546875" style="81" bestFit="1" customWidth="1"/>
    <col min="15381" max="15616" width="8.88671875" style="81"/>
    <col min="15617" max="15617" width="23.6640625" style="81" bestFit="1" customWidth="1"/>
    <col min="15618" max="15618" width="5.33203125" style="81" customWidth="1"/>
    <col min="15619" max="15623" width="6.44140625" style="81" customWidth="1"/>
    <col min="15624" max="15624" width="7.44140625" style="81" customWidth="1"/>
    <col min="15625" max="15625" width="8.6640625" style="81" bestFit="1" customWidth="1"/>
    <col min="15626" max="15626" width="7.6640625" style="81" customWidth="1"/>
    <col min="15627" max="15627" width="7.88671875" style="81" customWidth="1"/>
    <col min="15628" max="15628" width="6.33203125" style="81" customWidth="1"/>
    <col min="15629" max="15629" width="12" style="81" customWidth="1"/>
    <col min="15630" max="15633" width="8.88671875" style="81"/>
    <col min="15634" max="15634" width="18.6640625" style="81" bestFit="1" customWidth="1"/>
    <col min="15635" max="15635" width="8.88671875" style="81"/>
    <col min="15636" max="15636" width="18.5546875" style="81" bestFit="1" customWidth="1"/>
    <col min="15637" max="15872" width="8.88671875" style="81"/>
    <col min="15873" max="15873" width="23.6640625" style="81" bestFit="1" customWidth="1"/>
    <col min="15874" max="15874" width="5.33203125" style="81" customWidth="1"/>
    <col min="15875" max="15879" width="6.44140625" style="81" customWidth="1"/>
    <col min="15880" max="15880" width="7.44140625" style="81" customWidth="1"/>
    <col min="15881" max="15881" width="8.6640625" style="81" bestFit="1" customWidth="1"/>
    <col min="15882" max="15882" width="7.6640625" style="81" customWidth="1"/>
    <col min="15883" max="15883" width="7.88671875" style="81" customWidth="1"/>
    <col min="15884" max="15884" width="6.33203125" style="81" customWidth="1"/>
    <col min="15885" max="15885" width="12" style="81" customWidth="1"/>
    <col min="15886" max="15889" width="8.88671875" style="81"/>
    <col min="15890" max="15890" width="18.6640625" style="81" bestFit="1" customWidth="1"/>
    <col min="15891" max="15891" width="8.88671875" style="81"/>
    <col min="15892" max="15892" width="18.5546875" style="81" bestFit="1" customWidth="1"/>
    <col min="15893" max="16128" width="8.88671875" style="81"/>
    <col min="16129" max="16129" width="23.6640625" style="81" bestFit="1" customWidth="1"/>
    <col min="16130" max="16130" width="5.33203125" style="81" customWidth="1"/>
    <col min="16131" max="16135" width="6.44140625" style="81" customWidth="1"/>
    <col min="16136" max="16136" width="7.44140625" style="81" customWidth="1"/>
    <col min="16137" max="16137" width="8.6640625" style="81" bestFit="1" customWidth="1"/>
    <col min="16138" max="16138" width="7.6640625" style="81" customWidth="1"/>
    <col min="16139" max="16139" width="7.88671875" style="81" customWidth="1"/>
    <col min="16140" max="16140" width="6.33203125" style="81" customWidth="1"/>
    <col min="16141" max="16141" width="12" style="81" customWidth="1"/>
    <col min="16142" max="16145" width="8.88671875" style="81"/>
    <col min="16146" max="16146" width="18.6640625" style="81" bestFit="1" customWidth="1"/>
    <col min="16147" max="16147" width="8.88671875" style="81"/>
    <col min="16148" max="16148" width="18.5546875" style="81" bestFit="1" customWidth="1"/>
    <col min="16149" max="16384" width="8.88671875" style="81"/>
  </cols>
  <sheetData>
    <row r="1" spans="1:16" ht="15.75" customHeight="1" x14ac:dyDescent="0.3">
      <c r="A1" s="80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6" ht="12.75" customHeight="1" x14ac:dyDescent="0.25">
      <c r="A2" s="82" t="s">
        <v>169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6" ht="13.5" customHeight="1" thickBot="1" x14ac:dyDescent="0.3"/>
    <row r="4" spans="1:16" ht="17.25" customHeight="1" x14ac:dyDescent="0.45">
      <c r="A4" s="84" t="s">
        <v>59</v>
      </c>
      <c r="B4" s="85" t="s">
        <v>60</v>
      </c>
      <c r="C4" s="86"/>
      <c r="D4" s="86"/>
      <c r="E4" s="86"/>
      <c r="F4" s="86"/>
      <c r="G4" s="86"/>
      <c r="H4" s="87"/>
      <c r="I4" s="88" t="s">
        <v>61</v>
      </c>
      <c r="J4" s="89"/>
      <c r="K4" s="89"/>
      <c r="L4" s="90"/>
    </row>
    <row r="5" spans="1:16" ht="13.5" customHeight="1" x14ac:dyDescent="0.3">
      <c r="A5" s="91"/>
      <c r="B5" s="92" t="s">
        <v>62</v>
      </c>
      <c r="C5" s="93"/>
      <c r="D5" s="93"/>
      <c r="E5" s="93"/>
      <c r="F5" s="93"/>
      <c r="G5" s="93"/>
      <c r="H5" s="94"/>
      <c r="I5" s="95"/>
      <c r="J5" s="96"/>
      <c r="K5" s="97"/>
      <c r="L5" s="98"/>
    </row>
    <row r="6" spans="1:16" ht="17.25" customHeight="1" thickBot="1" x14ac:dyDescent="0.5">
      <c r="A6" s="99"/>
      <c r="B6" s="100" t="s">
        <v>63</v>
      </c>
      <c r="C6" s="101"/>
      <c r="D6" s="101"/>
      <c r="E6" s="101"/>
      <c r="F6" s="101"/>
      <c r="G6" s="102"/>
      <c r="H6" s="103" t="s">
        <v>48</v>
      </c>
      <c r="I6" s="104" t="s">
        <v>64</v>
      </c>
      <c r="J6" s="105" t="s">
        <v>65</v>
      </c>
      <c r="K6" s="106" t="s">
        <v>66</v>
      </c>
      <c r="L6" s="107" t="s">
        <v>67</v>
      </c>
    </row>
    <row r="7" spans="1:16" ht="20.25" customHeight="1" x14ac:dyDescent="0.45">
      <c r="A7" s="108" t="s">
        <v>172</v>
      </c>
      <c r="B7" s="109"/>
      <c r="C7" s="110"/>
      <c r="D7" s="110"/>
      <c r="E7" s="110"/>
      <c r="F7" s="110"/>
      <c r="G7" s="110"/>
      <c r="H7" s="111"/>
      <c r="I7" s="112"/>
      <c r="J7" s="113"/>
      <c r="K7" s="114"/>
      <c r="L7" s="115"/>
    </row>
    <row r="8" spans="1:16" ht="19.5" customHeight="1" x14ac:dyDescent="0.45">
      <c r="A8" s="116" t="s">
        <v>68</v>
      </c>
      <c r="B8" s="117">
        <v>18</v>
      </c>
      <c r="C8" s="118">
        <v>8</v>
      </c>
      <c r="D8" s="118">
        <v>21</v>
      </c>
      <c r="E8" s="118">
        <v>17</v>
      </c>
      <c r="F8" s="118">
        <v>14</v>
      </c>
      <c r="G8" s="118">
        <v>16</v>
      </c>
      <c r="H8" s="119">
        <f t="shared" ref="H8" si="0">SUM(C8:G8)</f>
        <v>76</v>
      </c>
      <c r="I8" s="120">
        <f t="shared" ref="I8" si="1">H8/(COUNT(C8:G8))*0.9</f>
        <v>13.68</v>
      </c>
      <c r="J8" s="121">
        <f t="shared" ref="J8" si="2">ROUND(I8,0.5)</f>
        <v>14</v>
      </c>
      <c r="K8" s="122"/>
      <c r="L8" s="207"/>
    </row>
    <row r="9" spans="1:16" ht="19.5" customHeight="1" x14ac:dyDescent="0.45">
      <c r="A9" s="116" t="s">
        <v>21</v>
      </c>
      <c r="B9" s="117">
        <v>11</v>
      </c>
      <c r="C9" s="118">
        <v>15</v>
      </c>
      <c r="D9" s="118">
        <v>23</v>
      </c>
      <c r="E9" s="118">
        <v>17</v>
      </c>
      <c r="F9" s="118">
        <v>17</v>
      </c>
      <c r="G9" s="118">
        <v>21</v>
      </c>
      <c r="H9" s="119">
        <f t="shared" ref="H9:H23" si="3">SUM(C9:G9)</f>
        <v>93</v>
      </c>
      <c r="I9" s="120">
        <f t="shared" ref="I9:I23" si="4">H9/(COUNT(C9:G9))*0.9</f>
        <v>16.740000000000002</v>
      </c>
      <c r="J9" s="121">
        <f t="shared" ref="J9:J23" si="5">ROUND(I9,0.5)</f>
        <v>17</v>
      </c>
      <c r="K9" s="122"/>
      <c r="L9" s="123"/>
    </row>
    <row r="10" spans="1:16" ht="19.5" customHeight="1" x14ac:dyDescent="0.45">
      <c r="A10" s="116" t="s">
        <v>174</v>
      </c>
      <c r="B10" s="117"/>
      <c r="C10" s="118"/>
      <c r="D10" s="118"/>
      <c r="E10" s="118"/>
      <c r="F10" s="118"/>
      <c r="G10" s="118"/>
      <c r="H10" s="119"/>
      <c r="I10" s="120"/>
      <c r="J10" s="121"/>
      <c r="K10" s="122"/>
      <c r="L10" s="123"/>
      <c r="N10" s="10"/>
    </row>
    <row r="11" spans="1:16" ht="19.5" customHeight="1" x14ac:dyDescent="0.45">
      <c r="A11" s="116" t="s">
        <v>70</v>
      </c>
      <c r="B11" s="124">
        <v>16</v>
      </c>
      <c r="C11" s="125">
        <v>20</v>
      </c>
      <c r="D11" s="125">
        <v>21</v>
      </c>
      <c r="E11" s="125">
        <v>15</v>
      </c>
      <c r="F11" s="125">
        <v>10</v>
      </c>
      <c r="G11" s="125">
        <v>18</v>
      </c>
      <c r="H11" s="126">
        <f t="shared" si="3"/>
        <v>84</v>
      </c>
      <c r="I11" s="120">
        <f t="shared" si="4"/>
        <v>15.120000000000001</v>
      </c>
      <c r="J11" s="121">
        <f t="shared" si="5"/>
        <v>15</v>
      </c>
      <c r="K11" s="122"/>
      <c r="L11" s="123"/>
      <c r="N11" s="10"/>
      <c r="P11" s="127"/>
    </row>
    <row r="12" spans="1:16" ht="19.5" customHeight="1" x14ac:dyDescent="0.45">
      <c r="A12" s="116" t="s">
        <v>15</v>
      </c>
      <c r="B12" s="124">
        <v>17</v>
      </c>
      <c r="C12" s="125">
        <v>14</v>
      </c>
      <c r="D12" s="125">
        <v>12</v>
      </c>
      <c r="E12" s="125">
        <v>9</v>
      </c>
      <c r="F12" s="125">
        <v>10</v>
      </c>
      <c r="G12" s="125">
        <v>11</v>
      </c>
      <c r="H12" s="126">
        <f t="shared" si="3"/>
        <v>56</v>
      </c>
      <c r="I12" s="120">
        <f t="shared" si="4"/>
        <v>10.08</v>
      </c>
      <c r="J12" s="121">
        <f t="shared" si="5"/>
        <v>10</v>
      </c>
      <c r="K12" s="122"/>
      <c r="L12" s="123"/>
      <c r="N12" s="10"/>
      <c r="P12" s="127"/>
    </row>
    <row r="13" spans="1:16" ht="19.5" customHeight="1" x14ac:dyDescent="0.45">
      <c r="A13" s="116" t="s">
        <v>102</v>
      </c>
      <c r="B13" s="124">
        <v>18</v>
      </c>
      <c r="C13" s="125">
        <v>19</v>
      </c>
      <c r="D13" s="125">
        <v>24</v>
      </c>
      <c r="E13" s="125">
        <v>14</v>
      </c>
      <c r="F13" s="125">
        <v>17</v>
      </c>
      <c r="G13" s="125">
        <v>20</v>
      </c>
      <c r="H13" s="126">
        <f t="shared" ref="H13" si="6">SUM(C13:G13)</f>
        <v>94</v>
      </c>
      <c r="I13" s="120">
        <f t="shared" ref="I13" si="7">H13/(COUNT(C13:G13))*0.9</f>
        <v>16.920000000000002</v>
      </c>
      <c r="J13" s="121">
        <f t="shared" ref="J13" si="8">ROUND(I13,0.5)</f>
        <v>17</v>
      </c>
      <c r="K13" s="122"/>
      <c r="L13" s="123"/>
      <c r="N13" s="10"/>
    </row>
    <row r="14" spans="1:16" ht="19.5" customHeight="1" x14ac:dyDescent="0.45">
      <c r="A14" s="116" t="s">
        <v>23</v>
      </c>
      <c r="B14" s="124">
        <v>4</v>
      </c>
      <c r="C14" s="125">
        <v>9</v>
      </c>
      <c r="D14" s="125">
        <v>10</v>
      </c>
      <c r="E14" s="125">
        <v>12</v>
      </c>
      <c r="F14" s="125">
        <v>10</v>
      </c>
      <c r="G14" s="125">
        <v>8</v>
      </c>
      <c r="H14" s="126">
        <f t="shared" si="3"/>
        <v>49</v>
      </c>
      <c r="I14" s="120">
        <f t="shared" si="4"/>
        <v>8.82</v>
      </c>
      <c r="J14" s="121">
        <f t="shared" si="5"/>
        <v>9</v>
      </c>
      <c r="K14" s="122"/>
      <c r="L14" s="123"/>
      <c r="N14" s="10"/>
    </row>
    <row r="15" spans="1:16" ht="19.5" customHeight="1" x14ac:dyDescent="0.45">
      <c r="A15" s="116" t="s">
        <v>176</v>
      </c>
      <c r="B15" s="124"/>
      <c r="C15" s="125"/>
      <c r="D15" s="125"/>
      <c r="E15" s="125"/>
      <c r="F15" s="125"/>
      <c r="G15" s="125"/>
      <c r="H15" s="126"/>
      <c r="I15" s="120"/>
      <c r="J15" s="121"/>
      <c r="K15" s="122"/>
      <c r="L15" s="123"/>
      <c r="N15" s="10"/>
    </row>
    <row r="16" spans="1:16" ht="19.5" customHeight="1" x14ac:dyDescent="0.45">
      <c r="A16" s="116" t="s">
        <v>28</v>
      </c>
      <c r="B16" s="124">
        <v>6</v>
      </c>
      <c r="C16" s="125">
        <v>13</v>
      </c>
      <c r="D16" s="125">
        <v>5</v>
      </c>
      <c r="E16" s="125">
        <v>8</v>
      </c>
      <c r="F16" s="125">
        <v>6</v>
      </c>
      <c r="G16" s="125">
        <v>5</v>
      </c>
      <c r="H16" s="126">
        <f t="shared" si="3"/>
        <v>37</v>
      </c>
      <c r="I16" s="120">
        <f t="shared" si="4"/>
        <v>6.66</v>
      </c>
      <c r="J16" s="121">
        <f t="shared" si="5"/>
        <v>7</v>
      </c>
      <c r="K16" s="122"/>
      <c r="L16" s="123"/>
      <c r="N16" s="10"/>
    </row>
    <row r="17" spans="1:14" ht="19.5" customHeight="1" x14ac:dyDescent="0.45">
      <c r="A17" s="116" t="s">
        <v>74</v>
      </c>
      <c r="B17" s="124">
        <v>13</v>
      </c>
      <c r="C17" s="128">
        <v>12</v>
      </c>
      <c r="D17" s="128">
        <v>10</v>
      </c>
      <c r="E17" s="128">
        <v>11</v>
      </c>
      <c r="F17" s="128">
        <v>12</v>
      </c>
      <c r="G17" s="128">
        <v>19</v>
      </c>
      <c r="H17" s="119">
        <f t="shared" si="3"/>
        <v>64</v>
      </c>
      <c r="I17" s="120">
        <f t="shared" si="4"/>
        <v>11.520000000000001</v>
      </c>
      <c r="J17" s="121">
        <f t="shared" si="5"/>
        <v>12</v>
      </c>
      <c r="K17" s="122"/>
      <c r="L17" s="123"/>
      <c r="N17" s="10"/>
    </row>
    <row r="18" spans="1:14" ht="19.5" customHeight="1" x14ac:dyDescent="0.45">
      <c r="A18" s="116" t="s">
        <v>170</v>
      </c>
      <c r="B18" s="124"/>
      <c r="C18" s="128"/>
      <c r="D18" s="128"/>
      <c r="E18" s="128"/>
      <c r="F18" s="128"/>
      <c r="G18" s="128"/>
      <c r="H18" s="119"/>
      <c r="I18" s="120"/>
      <c r="J18" s="121"/>
      <c r="K18" s="122"/>
      <c r="L18" s="123"/>
      <c r="N18" s="10"/>
    </row>
    <row r="19" spans="1:14" ht="19.5" customHeight="1" x14ac:dyDescent="0.45">
      <c r="A19" s="116" t="s">
        <v>75</v>
      </c>
      <c r="B19" s="124">
        <v>7</v>
      </c>
      <c r="C19" s="125">
        <v>5</v>
      </c>
      <c r="D19" s="125">
        <v>9</v>
      </c>
      <c r="E19" s="125">
        <v>5</v>
      </c>
      <c r="F19" s="125">
        <v>3</v>
      </c>
      <c r="G19" s="125">
        <v>6</v>
      </c>
      <c r="H19" s="126">
        <f t="shared" si="3"/>
        <v>28</v>
      </c>
      <c r="I19" s="120">
        <f t="shared" si="4"/>
        <v>5.04</v>
      </c>
      <c r="J19" s="121">
        <f t="shared" si="5"/>
        <v>5</v>
      </c>
      <c r="K19" s="122"/>
      <c r="L19" s="123"/>
    </row>
    <row r="20" spans="1:14" ht="19.5" customHeight="1" x14ac:dyDescent="0.45">
      <c r="A20" s="116" t="s">
        <v>165</v>
      </c>
      <c r="B20" s="124"/>
      <c r="C20" s="125"/>
      <c r="D20" s="125"/>
      <c r="E20" s="125">
        <v>6</v>
      </c>
      <c r="F20" s="125">
        <v>9</v>
      </c>
      <c r="G20" s="178">
        <v>10</v>
      </c>
      <c r="H20" s="126">
        <f t="shared" ref="H20" si="9">SUM(C20:G20)</f>
        <v>25</v>
      </c>
      <c r="I20" s="120">
        <f t="shared" si="4"/>
        <v>7.5000000000000009</v>
      </c>
      <c r="J20" s="121">
        <f>ROUND(I20,0.5)</f>
        <v>8</v>
      </c>
      <c r="K20" s="122"/>
      <c r="L20" s="123"/>
    </row>
    <row r="21" spans="1:14" ht="19.5" customHeight="1" x14ac:dyDescent="0.45">
      <c r="A21" s="116" t="s">
        <v>173</v>
      </c>
      <c r="B21" s="124"/>
      <c r="C21" s="125"/>
      <c r="D21" s="125"/>
      <c r="E21" s="125"/>
      <c r="F21" s="125"/>
      <c r="G21" s="178"/>
      <c r="H21" s="126"/>
      <c r="I21" s="120"/>
      <c r="J21" s="121"/>
      <c r="K21" s="122"/>
      <c r="L21" s="123"/>
      <c r="M21" s="145"/>
    </row>
    <row r="22" spans="1:14" ht="19.5" customHeight="1" x14ac:dyDescent="0.45">
      <c r="A22" s="116" t="s">
        <v>138</v>
      </c>
      <c r="B22" s="117">
        <v>8</v>
      </c>
      <c r="C22" s="118">
        <v>16</v>
      </c>
      <c r="D22" s="125">
        <v>20</v>
      </c>
      <c r="E22" s="125">
        <v>12</v>
      </c>
      <c r="F22" s="125">
        <v>30</v>
      </c>
      <c r="G22" s="125">
        <v>16</v>
      </c>
      <c r="H22" s="126">
        <f t="shared" si="3"/>
        <v>94</v>
      </c>
      <c r="I22" s="120">
        <f t="shared" si="4"/>
        <v>16.920000000000002</v>
      </c>
      <c r="J22" s="121">
        <f t="shared" si="5"/>
        <v>17</v>
      </c>
      <c r="K22" s="122"/>
      <c r="L22" s="123"/>
      <c r="M22" s="145"/>
    </row>
    <row r="23" spans="1:14" ht="19.5" customHeight="1" x14ac:dyDescent="0.45">
      <c r="A23" s="116" t="s">
        <v>94</v>
      </c>
      <c r="B23" s="129">
        <v>0</v>
      </c>
      <c r="C23" s="128">
        <v>2</v>
      </c>
      <c r="D23" s="130">
        <v>9</v>
      </c>
      <c r="E23" s="130">
        <v>2</v>
      </c>
      <c r="F23" s="130">
        <v>3</v>
      </c>
      <c r="G23" s="130">
        <v>1</v>
      </c>
      <c r="H23" s="126">
        <f t="shared" si="3"/>
        <v>17</v>
      </c>
      <c r="I23" s="120">
        <f t="shared" si="4"/>
        <v>3.06</v>
      </c>
      <c r="J23" s="121">
        <f t="shared" si="5"/>
        <v>3</v>
      </c>
      <c r="K23" s="122"/>
      <c r="L23" s="123"/>
      <c r="M23" s="145"/>
    </row>
    <row r="24" spans="1:14" ht="19.5" customHeight="1" x14ac:dyDescent="0.45">
      <c r="A24" s="116" t="s">
        <v>171</v>
      </c>
      <c r="B24" s="129"/>
      <c r="C24" s="128"/>
      <c r="D24" s="130"/>
      <c r="E24" s="130"/>
      <c r="F24" s="130"/>
      <c r="G24" s="130"/>
      <c r="H24" s="126"/>
      <c r="I24" s="120"/>
      <c r="J24" s="121"/>
      <c r="K24" s="122"/>
      <c r="L24" s="123"/>
      <c r="M24" s="145"/>
    </row>
    <row r="25" spans="1:14" ht="19.5" customHeight="1" x14ac:dyDescent="0.45">
      <c r="A25" s="116" t="s">
        <v>34</v>
      </c>
      <c r="B25" s="129">
        <v>19</v>
      </c>
      <c r="C25" s="128">
        <v>13</v>
      </c>
      <c r="D25" s="130">
        <v>19</v>
      </c>
      <c r="E25" s="130">
        <v>15</v>
      </c>
      <c r="F25" s="130">
        <v>16</v>
      </c>
      <c r="G25" s="130">
        <v>23</v>
      </c>
      <c r="H25" s="126">
        <f t="shared" ref="H25" si="10">SUM(C25:G25)</f>
        <v>86</v>
      </c>
      <c r="I25" s="120">
        <f t="shared" ref="I25" si="11">H25/(COUNT(C25:G25))*0.9</f>
        <v>15.48</v>
      </c>
      <c r="J25" s="121">
        <f t="shared" ref="J25" si="12">ROUND(I25,0.5)</f>
        <v>15</v>
      </c>
      <c r="K25" s="206"/>
      <c r="L25" s="180"/>
      <c r="M25" s="145"/>
    </row>
    <row r="26" spans="1:14" ht="19.5" customHeight="1" thickBot="1" x14ac:dyDescent="0.5">
      <c r="A26" s="131" t="s">
        <v>175</v>
      </c>
      <c r="B26" s="132"/>
      <c r="C26" s="133"/>
      <c r="D26" s="133"/>
      <c r="E26" s="133"/>
      <c r="F26" s="133"/>
      <c r="G26" s="133"/>
      <c r="H26" s="134"/>
      <c r="I26" s="135"/>
      <c r="J26" s="136"/>
      <c r="K26" s="137"/>
      <c r="L26" s="138"/>
      <c r="M26" s="145"/>
    </row>
    <row r="27" spans="1:14" ht="19.5" customHeight="1" x14ac:dyDescent="0.45">
      <c r="A27" s="139"/>
      <c r="B27" s="140"/>
      <c r="C27" s="140"/>
      <c r="D27" s="140"/>
      <c r="E27" s="140"/>
      <c r="F27" s="140"/>
      <c r="G27" s="141"/>
      <c r="H27" s="141"/>
      <c r="I27" s="142"/>
      <c r="J27" s="143"/>
      <c r="K27" s="142"/>
      <c r="L27" s="144"/>
      <c r="M27" s="139"/>
    </row>
    <row r="28" spans="1:14" ht="19.5" customHeight="1" x14ac:dyDescent="0.3">
      <c r="A28" s="146" t="s">
        <v>42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  <row r="29" spans="1:14" ht="19.5" customHeight="1" x14ac:dyDescent="0.25">
      <c r="A29" s="82" t="str">
        <f>A2</f>
        <v>Starting Handicaps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</row>
    <row r="30" spans="1:14" ht="20.25" customHeight="1" thickBot="1" x14ac:dyDescent="0.3"/>
    <row r="31" spans="1:14" ht="20.25" customHeight="1" thickBot="1" x14ac:dyDescent="0.3">
      <c r="A31" s="147" t="s">
        <v>81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9"/>
    </row>
    <row r="32" spans="1:14" ht="20.25" customHeight="1" x14ac:dyDescent="0.45">
      <c r="A32" s="84" t="s">
        <v>59</v>
      </c>
      <c r="B32" s="85" t="s">
        <v>60</v>
      </c>
      <c r="C32" s="86"/>
      <c r="D32" s="86"/>
      <c r="E32" s="86"/>
      <c r="F32" s="86"/>
      <c r="G32" s="86"/>
      <c r="H32" s="87"/>
      <c r="I32" s="150" t="s">
        <v>61</v>
      </c>
      <c r="J32" s="151"/>
      <c r="K32" s="151"/>
      <c r="L32" s="152"/>
    </row>
    <row r="33" spans="1:12" ht="23.25" customHeight="1" x14ac:dyDescent="0.3">
      <c r="A33" s="91"/>
      <c r="B33" s="92" t="s">
        <v>62</v>
      </c>
      <c r="C33" s="93"/>
      <c r="D33" s="93"/>
      <c r="E33" s="93"/>
      <c r="F33" s="93"/>
      <c r="G33" s="93"/>
      <c r="H33" s="94"/>
      <c r="I33" s="95"/>
      <c r="J33" s="96"/>
      <c r="K33" s="96"/>
      <c r="L33" s="153"/>
    </row>
    <row r="34" spans="1:12" ht="23.25" customHeight="1" thickBot="1" x14ac:dyDescent="0.5">
      <c r="A34" s="99"/>
      <c r="B34" s="100" t="s">
        <v>63</v>
      </c>
      <c r="C34" s="101"/>
      <c r="D34" s="101"/>
      <c r="E34" s="101"/>
      <c r="F34" s="101"/>
      <c r="G34" s="102"/>
      <c r="H34" s="103" t="s">
        <v>48</v>
      </c>
      <c r="I34" s="104" t="s">
        <v>64</v>
      </c>
      <c r="J34" s="154" t="s">
        <v>65</v>
      </c>
      <c r="K34" s="155" t="s">
        <v>66</v>
      </c>
      <c r="L34" s="156" t="s">
        <v>67</v>
      </c>
    </row>
    <row r="35" spans="1:12" ht="23.25" customHeight="1" x14ac:dyDescent="0.45">
      <c r="A35" s="108" t="s">
        <v>82</v>
      </c>
      <c r="B35" s="157">
        <v>18</v>
      </c>
      <c r="C35" s="158">
        <v>26</v>
      </c>
      <c r="D35" s="158">
        <v>23</v>
      </c>
      <c r="E35" s="158">
        <v>20</v>
      </c>
      <c r="F35" s="158">
        <v>24</v>
      </c>
      <c r="G35" s="158">
        <v>21</v>
      </c>
      <c r="H35" s="159">
        <f t="shared" ref="H35:H100" si="13">SUM(C35:G35)</f>
        <v>114</v>
      </c>
      <c r="I35" s="160">
        <f t="shared" ref="I35:I81" si="14">H35/(COUNT(C35:G35))*0.9</f>
        <v>20.52</v>
      </c>
      <c r="J35" s="161">
        <f t="shared" ref="J35:J100" si="15">ROUND(I35,0.5)</f>
        <v>21</v>
      </c>
      <c r="K35" s="162"/>
      <c r="L35" s="163"/>
    </row>
    <row r="36" spans="1:12" ht="23.25" customHeight="1" x14ac:dyDescent="0.45">
      <c r="A36" s="164" t="s">
        <v>115</v>
      </c>
      <c r="B36" s="165"/>
      <c r="C36" s="166"/>
      <c r="D36" s="166">
        <v>29</v>
      </c>
      <c r="E36" s="166">
        <v>16</v>
      </c>
      <c r="F36" s="166">
        <v>8</v>
      </c>
      <c r="G36" s="166">
        <v>20</v>
      </c>
      <c r="H36" s="167">
        <f>SUM(C36:G36)</f>
        <v>73</v>
      </c>
      <c r="I36" s="120">
        <f t="shared" si="14"/>
        <v>16.425000000000001</v>
      </c>
      <c r="J36" s="121">
        <f t="shared" si="15"/>
        <v>16</v>
      </c>
      <c r="K36" s="168"/>
      <c r="L36" s="123"/>
    </row>
    <row r="37" spans="1:12" ht="23.25" customHeight="1" x14ac:dyDescent="0.45">
      <c r="A37" s="164" t="s">
        <v>164</v>
      </c>
      <c r="B37" s="165"/>
      <c r="C37" s="166"/>
      <c r="D37" s="166"/>
      <c r="E37" s="166"/>
      <c r="F37" s="166"/>
      <c r="G37" s="166">
        <v>6</v>
      </c>
      <c r="H37" s="167">
        <f>SUM(C37:G37)</f>
        <v>6</v>
      </c>
      <c r="I37" s="120">
        <f t="shared" si="14"/>
        <v>5.4</v>
      </c>
      <c r="J37" s="121">
        <f t="shared" si="15"/>
        <v>5</v>
      </c>
      <c r="K37" s="168"/>
      <c r="L37" s="123"/>
    </row>
    <row r="38" spans="1:12" ht="23.25" customHeight="1" x14ac:dyDescent="0.45">
      <c r="A38" s="164" t="s">
        <v>129</v>
      </c>
      <c r="B38" s="165"/>
      <c r="C38" s="166"/>
      <c r="D38" s="166"/>
      <c r="E38" s="166"/>
      <c r="F38" s="166"/>
      <c r="G38" s="166">
        <v>25</v>
      </c>
      <c r="H38" s="167">
        <f t="shared" si="13"/>
        <v>25</v>
      </c>
      <c r="I38" s="120">
        <f t="shared" si="14"/>
        <v>22.5</v>
      </c>
      <c r="J38" s="121">
        <f>ROUND(I38,0.5)</f>
        <v>23</v>
      </c>
      <c r="K38" s="168"/>
      <c r="L38" s="123"/>
    </row>
    <row r="39" spans="1:12" ht="23.25" customHeight="1" x14ac:dyDescent="0.45">
      <c r="A39" s="169" t="s">
        <v>108</v>
      </c>
      <c r="B39" s="165"/>
      <c r="C39" s="166"/>
      <c r="D39" s="166"/>
      <c r="E39" s="166"/>
      <c r="F39" s="166"/>
      <c r="G39" s="166">
        <v>15</v>
      </c>
      <c r="H39" s="167">
        <f t="shared" si="13"/>
        <v>15</v>
      </c>
      <c r="I39" s="170">
        <f t="shared" si="14"/>
        <v>13.5</v>
      </c>
      <c r="J39" s="171">
        <f t="shared" si="15"/>
        <v>14</v>
      </c>
      <c r="K39" s="168"/>
      <c r="L39" s="172"/>
    </row>
    <row r="40" spans="1:12" ht="20.25" customHeight="1" x14ac:dyDescent="0.45">
      <c r="A40" s="116" t="s">
        <v>95</v>
      </c>
      <c r="B40" s="129">
        <v>8</v>
      </c>
      <c r="C40" s="128">
        <v>12</v>
      </c>
      <c r="D40" s="128">
        <v>11</v>
      </c>
      <c r="E40" s="128">
        <v>8</v>
      </c>
      <c r="F40" s="128">
        <v>12</v>
      </c>
      <c r="G40" s="128">
        <v>14</v>
      </c>
      <c r="H40" s="167">
        <f>SUM(C40:G40)</f>
        <v>57</v>
      </c>
      <c r="I40" s="120">
        <f t="shared" si="14"/>
        <v>10.26</v>
      </c>
      <c r="J40" s="121">
        <f t="shared" si="15"/>
        <v>10</v>
      </c>
      <c r="K40" s="122"/>
      <c r="L40" s="123"/>
    </row>
    <row r="41" spans="1:12" ht="18.600000000000001" x14ac:dyDescent="0.45">
      <c r="A41" s="116" t="s">
        <v>118</v>
      </c>
      <c r="B41" s="129"/>
      <c r="C41" s="128"/>
      <c r="D41" s="128">
        <v>16</v>
      </c>
      <c r="E41" s="128">
        <v>6</v>
      </c>
      <c r="F41" s="128">
        <v>5</v>
      </c>
      <c r="G41" s="128">
        <v>11</v>
      </c>
      <c r="H41" s="119">
        <f t="shared" si="13"/>
        <v>38</v>
      </c>
      <c r="I41" s="120">
        <f t="shared" si="14"/>
        <v>8.5500000000000007</v>
      </c>
      <c r="J41" s="121">
        <f t="shared" si="15"/>
        <v>9</v>
      </c>
      <c r="K41" s="122"/>
      <c r="L41" s="123"/>
    </row>
    <row r="42" spans="1:12" ht="18.600000000000001" x14ac:dyDescent="0.45">
      <c r="A42" s="116" t="s">
        <v>83</v>
      </c>
      <c r="B42" s="129">
        <v>24</v>
      </c>
      <c r="C42" s="128">
        <v>16</v>
      </c>
      <c r="D42" s="128">
        <v>21</v>
      </c>
      <c r="E42" s="128">
        <v>26</v>
      </c>
      <c r="F42" s="128">
        <v>27</v>
      </c>
      <c r="G42" s="128">
        <v>23</v>
      </c>
      <c r="H42" s="126">
        <f t="shared" si="13"/>
        <v>113</v>
      </c>
      <c r="I42" s="120">
        <f t="shared" si="14"/>
        <v>20.340000000000003</v>
      </c>
      <c r="J42" s="121">
        <f t="shared" si="15"/>
        <v>20</v>
      </c>
      <c r="K42" s="173"/>
      <c r="L42" s="174"/>
    </row>
    <row r="43" spans="1:12" ht="18.600000000000001" x14ac:dyDescent="0.45">
      <c r="A43" s="116" t="s">
        <v>69</v>
      </c>
      <c r="B43" s="117">
        <v>18</v>
      </c>
      <c r="C43" s="118">
        <v>18</v>
      </c>
      <c r="D43" s="118">
        <v>14</v>
      </c>
      <c r="E43" s="118">
        <v>14</v>
      </c>
      <c r="F43" s="118">
        <v>15</v>
      </c>
      <c r="G43" s="118">
        <v>21</v>
      </c>
      <c r="H43" s="119">
        <f t="shared" si="13"/>
        <v>82</v>
      </c>
      <c r="I43" s="120">
        <f t="shared" si="14"/>
        <v>14.76</v>
      </c>
      <c r="J43" s="121">
        <f t="shared" si="15"/>
        <v>15</v>
      </c>
      <c r="K43" s="122"/>
      <c r="L43" s="123"/>
    </row>
    <row r="44" spans="1:12" ht="18.600000000000001" x14ac:dyDescent="0.45">
      <c r="A44" s="116" t="s">
        <v>20</v>
      </c>
      <c r="B44" s="129">
        <v>15</v>
      </c>
      <c r="C44" s="128">
        <v>16</v>
      </c>
      <c r="D44" s="128">
        <v>13</v>
      </c>
      <c r="E44" s="128">
        <v>10</v>
      </c>
      <c r="F44" s="128">
        <v>17</v>
      </c>
      <c r="G44" s="128">
        <v>19</v>
      </c>
      <c r="H44" s="126">
        <f t="shared" si="13"/>
        <v>75</v>
      </c>
      <c r="I44" s="120">
        <f t="shared" si="14"/>
        <v>13.5</v>
      </c>
      <c r="J44" s="121">
        <f t="shared" si="15"/>
        <v>14</v>
      </c>
      <c r="K44" s="122"/>
      <c r="L44" s="175"/>
    </row>
    <row r="45" spans="1:12" ht="17.25" customHeight="1" x14ac:dyDescent="0.45">
      <c r="A45" s="116" t="s">
        <v>87</v>
      </c>
      <c r="B45" s="117"/>
      <c r="C45" s="128"/>
      <c r="D45" s="128"/>
      <c r="E45" s="128"/>
      <c r="F45" s="128"/>
      <c r="G45" s="128">
        <v>13</v>
      </c>
      <c r="H45" s="126">
        <f t="shared" si="13"/>
        <v>13</v>
      </c>
      <c r="I45" s="120">
        <f t="shared" si="14"/>
        <v>11.700000000000001</v>
      </c>
      <c r="J45" s="121">
        <f t="shared" si="15"/>
        <v>12</v>
      </c>
      <c r="K45" s="176"/>
      <c r="L45" s="174"/>
    </row>
    <row r="46" spans="1:12" ht="20.25" customHeight="1" x14ac:dyDescent="0.45">
      <c r="A46" s="116" t="s">
        <v>84</v>
      </c>
      <c r="B46" s="129">
        <v>20</v>
      </c>
      <c r="C46" s="128">
        <v>20</v>
      </c>
      <c r="D46" s="128">
        <v>16</v>
      </c>
      <c r="E46" s="128">
        <v>24</v>
      </c>
      <c r="F46" s="128">
        <v>14</v>
      </c>
      <c r="G46" s="128">
        <v>17</v>
      </c>
      <c r="H46" s="126">
        <f t="shared" si="13"/>
        <v>91</v>
      </c>
      <c r="I46" s="120">
        <f t="shared" si="14"/>
        <v>16.38</v>
      </c>
      <c r="J46" s="121">
        <f t="shared" si="15"/>
        <v>16</v>
      </c>
      <c r="K46" s="122"/>
      <c r="L46" s="123"/>
    </row>
    <row r="47" spans="1:12" ht="19.5" customHeight="1" x14ac:dyDescent="0.45">
      <c r="A47" s="116" t="s">
        <v>110</v>
      </c>
      <c r="B47" s="129"/>
      <c r="C47" s="128"/>
      <c r="D47" s="128"/>
      <c r="E47" s="128"/>
      <c r="F47" s="128">
        <v>15</v>
      </c>
      <c r="G47" s="128">
        <v>17</v>
      </c>
      <c r="H47" s="126">
        <f t="shared" si="13"/>
        <v>32</v>
      </c>
      <c r="I47" s="120">
        <f t="shared" si="14"/>
        <v>14.4</v>
      </c>
      <c r="J47" s="121">
        <f t="shared" si="15"/>
        <v>14</v>
      </c>
      <c r="K47" s="122"/>
      <c r="L47" s="123"/>
    </row>
    <row r="48" spans="1:12" ht="19.5" customHeight="1" x14ac:dyDescent="0.45">
      <c r="A48" s="116" t="s">
        <v>26</v>
      </c>
      <c r="B48" s="124">
        <v>5</v>
      </c>
      <c r="C48" s="125">
        <v>4</v>
      </c>
      <c r="D48" s="125">
        <v>2</v>
      </c>
      <c r="E48" s="125">
        <v>11</v>
      </c>
      <c r="F48" s="125">
        <v>4</v>
      </c>
      <c r="G48" s="125">
        <v>5</v>
      </c>
      <c r="H48" s="126">
        <f t="shared" ref="H48" si="16">SUM(C48:G48)</f>
        <v>26</v>
      </c>
      <c r="I48" s="120">
        <f t="shared" si="14"/>
        <v>4.6800000000000006</v>
      </c>
      <c r="J48" s="121">
        <f t="shared" si="15"/>
        <v>5</v>
      </c>
      <c r="K48" s="122"/>
      <c r="L48" s="123"/>
    </row>
    <row r="49" spans="1:12" ht="19.5" customHeight="1" x14ac:dyDescent="0.45">
      <c r="A49" s="116" t="s">
        <v>85</v>
      </c>
      <c r="B49" s="129">
        <v>11</v>
      </c>
      <c r="C49" s="128">
        <v>10</v>
      </c>
      <c r="D49" s="128">
        <v>9</v>
      </c>
      <c r="E49" s="128">
        <v>7</v>
      </c>
      <c r="F49" s="128">
        <v>9</v>
      </c>
      <c r="G49" s="128">
        <v>16</v>
      </c>
      <c r="H49" s="126">
        <f t="shared" si="13"/>
        <v>51</v>
      </c>
      <c r="I49" s="120">
        <f t="shared" si="14"/>
        <v>9.18</v>
      </c>
      <c r="J49" s="121">
        <f t="shared" si="15"/>
        <v>9</v>
      </c>
      <c r="K49" s="122"/>
      <c r="L49" s="175"/>
    </row>
    <row r="50" spans="1:12" ht="19.5" customHeight="1" x14ac:dyDescent="0.45">
      <c r="A50" s="116" t="s">
        <v>86</v>
      </c>
      <c r="B50" s="128">
        <v>13</v>
      </c>
      <c r="C50" s="128">
        <v>16</v>
      </c>
      <c r="D50" s="128">
        <v>11</v>
      </c>
      <c r="E50" s="128">
        <v>10</v>
      </c>
      <c r="F50" s="128">
        <v>15</v>
      </c>
      <c r="G50" s="128">
        <v>12</v>
      </c>
      <c r="H50" s="126">
        <f t="shared" si="13"/>
        <v>64</v>
      </c>
      <c r="I50" s="120">
        <f t="shared" si="14"/>
        <v>11.520000000000001</v>
      </c>
      <c r="J50" s="121">
        <f t="shared" si="15"/>
        <v>12</v>
      </c>
      <c r="K50" s="176"/>
      <c r="L50" s="123"/>
    </row>
    <row r="51" spans="1:12" ht="19.5" customHeight="1" x14ac:dyDescent="0.45">
      <c r="A51" s="116" t="s">
        <v>71</v>
      </c>
      <c r="B51" s="129">
        <v>5</v>
      </c>
      <c r="C51" s="128">
        <v>5</v>
      </c>
      <c r="D51" s="128">
        <v>3</v>
      </c>
      <c r="E51" s="128">
        <v>0</v>
      </c>
      <c r="F51" s="128">
        <v>3</v>
      </c>
      <c r="G51" s="128">
        <v>8</v>
      </c>
      <c r="H51" s="119">
        <f t="shared" si="13"/>
        <v>19</v>
      </c>
      <c r="I51" s="120">
        <f t="shared" si="14"/>
        <v>3.42</v>
      </c>
      <c r="J51" s="121">
        <f t="shared" si="15"/>
        <v>3</v>
      </c>
      <c r="K51" s="176"/>
      <c r="L51" s="175"/>
    </row>
    <row r="52" spans="1:12" ht="19.5" customHeight="1" x14ac:dyDescent="0.45">
      <c r="A52" s="116" t="s">
        <v>40</v>
      </c>
      <c r="B52" s="117"/>
      <c r="C52" s="128"/>
      <c r="D52" s="128"/>
      <c r="E52" s="128"/>
      <c r="F52" s="128"/>
      <c r="G52" s="128">
        <v>10</v>
      </c>
      <c r="H52" s="119">
        <f t="shared" si="13"/>
        <v>10</v>
      </c>
      <c r="I52" s="120">
        <f t="shared" si="14"/>
        <v>9</v>
      </c>
      <c r="J52" s="121">
        <f t="shared" si="15"/>
        <v>9</v>
      </c>
      <c r="K52" s="177"/>
      <c r="L52" s="175"/>
    </row>
    <row r="53" spans="1:12" ht="19.5" customHeight="1" x14ac:dyDescent="0.45">
      <c r="A53" s="116" t="s">
        <v>120</v>
      </c>
      <c r="B53" s="117"/>
      <c r="C53" s="128"/>
      <c r="D53" s="128"/>
      <c r="E53" s="128">
        <v>19</v>
      </c>
      <c r="F53" s="128">
        <v>24</v>
      </c>
      <c r="G53" s="128">
        <v>27</v>
      </c>
      <c r="H53" s="119">
        <f t="shared" si="13"/>
        <v>70</v>
      </c>
      <c r="I53" s="120">
        <f t="shared" si="14"/>
        <v>21</v>
      </c>
      <c r="J53" s="121">
        <f t="shared" si="15"/>
        <v>21</v>
      </c>
      <c r="K53" s="177"/>
      <c r="L53" s="175"/>
    </row>
    <row r="54" spans="1:12" ht="19.5" customHeight="1" x14ac:dyDescent="0.45">
      <c r="A54" s="116" t="s">
        <v>125</v>
      </c>
      <c r="B54" s="117"/>
      <c r="C54" s="128"/>
      <c r="D54" s="128"/>
      <c r="E54" s="128"/>
      <c r="F54" s="128"/>
      <c r="G54" s="128">
        <v>22</v>
      </c>
      <c r="H54" s="119">
        <f t="shared" si="13"/>
        <v>22</v>
      </c>
      <c r="I54" s="120">
        <f t="shared" si="14"/>
        <v>19.8</v>
      </c>
      <c r="J54" s="121">
        <f t="shared" si="15"/>
        <v>20</v>
      </c>
      <c r="K54" s="177"/>
      <c r="L54" s="175"/>
    </row>
    <row r="55" spans="1:12" ht="19.5" customHeight="1" x14ac:dyDescent="0.45">
      <c r="A55" s="116" t="s">
        <v>112</v>
      </c>
      <c r="B55" s="124">
        <v>18</v>
      </c>
      <c r="C55" s="125">
        <v>18</v>
      </c>
      <c r="D55" s="125">
        <v>16</v>
      </c>
      <c r="E55" s="125">
        <v>23</v>
      </c>
      <c r="F55" s="125">
        <v>20</v>
      </c>
      <c r="G55" s="125">
        <v>29</v>
      </c>
      <c r="H55" s="126">
        <f t="shared" ref="H55" si="17">SUM(C55:G55)</f>
        <v>106</v>
      </c>
      <c r="I55" s="120">
        <f t="shared" si="14"/>
        <v>19.079999999999998</v>
      </c>
      <c r="J55" s="121">
        <f t="shared" si="15"/>
        <v>19</v>
      </c>
      <c r="K55" s="122"/>
      <c r="L55" s="123"/>
    </row>
    <row r="56" spans="1:12" ht="19.5" customHeight="1" x14ac:dyDescent="0.45">
      <c r="A56" s="116" t="s">
        <v>130</v>
      </c>
      <c r="B56" s="117"/>
      <c r="C56" s="128"/>
      <c r="D56" s="128"/>
      <c r="E56" s="128"/>
      <c r="F56" s="128"/>
      <c r="G56" s="128">
        <v>40</v>
      </c>
      <c r="H56" s="119">
        <f t="shared" si="13"/>
        <v>40</v>
      </c>
      <c r="I56" s="120">
        <f t="shared" si="14"/>
        <v>36</v>
      </c>
      <c r="J56" s="121">
        <f t="shared" si="15"/>
        <v>36</v>
      </c>
      <c r="K56" s="177"/>
      <c r="L56" s="175"/>
    </row>
    <row r="57" spans="1:12" ht="19.5" customHeight="1" x14ac:dyDescent="0.45">
      <c r="A57" s="116" t="s">
        <v>102</v>
      </c>
      <c r="B57" s="124">
        <v>18</v>
      </c>
      <c r="C57" s="125">
        <v>19</v>
      </c>
      <c r="D57" s="125">
        <v>24</v>
      </c>
      <c r="E57" s="125">
        <v>14</v>
      </c>
      <c r="F57" s="125">
        <v>17</v>
      </c>
      <c r="G57" s="125">
        <v>20</v>
      </c>
      <c r="H57" s="126">
        <f t="shared" si="13"/>
        <v>94</v>
      </c>
      <c r="I57" s="120">
        <f t="shared" si="14"/>
        <v>16.920000000000002</v>
      </c>
      <c r="J57" s="121">
        <f t="shared" si="15"/>
        <v>17</v>
      </c>
      <c r="K57" s="122"/>
      <c r="L57" s="123"/>
    </row>
    <row r="58" spans="1:12" ht="19.5" customHeight="1" x14ac:dyDescent="0.45">
      <c r="A58" s="116" t="s">
        <v>122</v>
      </c>
      <c r="B58" s="124"/>
      <c r="C58" s="125"/>
      <c r="D58" s="125"/>
      <c r="E58" s="125"/>
      <c r="F58" s="125"/>
      <c r="G58" s="125">
        <v>26</v>
      </c>
      <c r="H58" s="126">
        <f t="shared" si="13"/>
        <v>26</v>
      </c>
      <c r="I58" s="120">
        <f t="shared" si="14"/>
        <v>23.400000000000002</v>
      </c>
      <c r="J58" s="121">
        <f t="shared" si="15"/>
        <v>23</v>
      </c>
      <c r="K58" s="122"/>
      <c r="L58" s="123"/>
    </row>
    <row r="59" spans="1:12" ht="19.5" customHeight="1" x14ac:dyDescent="0.45">
      <c r="A59" s="116" t="s">
        <v>127</v>
      </c>
      <c r="B59" s="129"/>
      <c r="C59" s="128"/>
      <c r="D59" s="128"/>
      <c r="E59" s="128"/>
      <c r="F59" s="128"/>
      <c r="G59" s="128">
        <v>9</v>
      </c>
      <c r="H59" s="119">
        <f t="shared" si="13"/>
        <v>9</v>
      </c>
      <c r="I59" s="120">
        <f t="shared" si="14"/>
        <v>8.1</v>
      </c>
      <c r="J59" s="121">
        <f t="shared" si="15"/>
        <v>8</v>
      </c>
      <c r="K59" s="122"/>
      <c r="L59" s="175"/>
    </row>
    <row r="60" spans="1:12" ht="19.5" customHeight="1" x14ac:dyDescent="0.45">
      <c r="A60" s="116" t="s">
        <v>22</v>
      </c>
      <c r="B60" s="117">
        <v>13</v>
      </c>
      <c r="C60" s="118">
        <v>19</v>
      </c>
      <c r="D60" s="118">
        <v>14</v>
      </c>
      <c r="E60" s="118">
        <v>17</v>
      </c>
      <c r="F60" s="118">
        <v>25</v>
      </c>
      <c r="G60" s="118">
        <v>22</v>
      </c>
      <c r="H60" s="126">
        <f t="shared" si="13"/>
        <v>97</v>
      </c>
      <c r="I60" s="120">
        <f t="shared" si="14"/>
        <v>17.46</v>
      </c>
      <c r="J60" s="121">
        <f t="shared" si="15"/>
        <v>17</v>
      </c>
      <c r="K60" s="122"/>
      <c r="L60" s="175"/>
    </row>
    <row r="61" spans="1:12" ht="19.5" customHeight="1" x14ac:dyDescent="0.45">
      <c r="A61" s="116" t="s">
        <v>72</v>
      </c>
      <c r="B61" s="117">
        <v>9</v>
      </c>
      <c r="C61" s="118">
        <v>11</v>
      </c>
      <c r="D61" s="118">
        <v>11</v>
      </c>
      <c r="E61" s="118">
        <v>9</v>
      </c>
      <c r="F61" s="118">
        <v>13</v>
      </c>
      <c r="G61" s="118">
        <v>5</v>
      </c>
      <c r="H61" s="119">
        <f t="shared" si="13"/>
        <v>49</v>
      </c>
      <c r="I61" s="120">
        <f t="shared" si="14"/>
        <v>8.82</v>
      </c>
      <c r="J61" s="121">
        <f t="shared" si="15"/>
        <v>9</v>
      </c>
      <c r="K61" s="122"/>
      <c r="L61" s="123"/>
    </row>
    <row r="62" spans="1:12" ht="19.5" customHeight="1" x14ac:dyDescent="0.45">
      <c r="A62" s="116" t="s">
        <v>109</v>
      </c>
      <c r="B62" s="117"/>
      <c r="C62" s="118"/>
      <c r="D62" s="118"/>
      <c r="E62" s="118"/>
      <c r="F62" s="118"/>
      <c r="G62" s="118">
        <v>16</v>
      </c>
      <c r="H62" s="119">
        <f t="shared" si="13"/>
        <v>16</v>
      </c>
      <c r="I62" s="120">
        <f t="shared" si="14"/>
        <v>14.4</v>
      </c>
      <c r="J62" s="121">
        <f t="shared" si="15"/>
        <v>14</v>
      </c>
      <c r="K62" s="122"/>
      <c r="L62" s="123"/>
    </row>
    <row r="63" spans="1:12" ht="19.5" customHeight="1" x14ac:dyDescent="0.45">
      <c r="A63" s="116" t="s">
        <v>88</v>
      </c>
      <c r="B63" s="117">
        <v>20</v>
      </c>
      <c r="C63" s="128">
        <v>11</v>
      </c>
      <c r="D63" s="128">
        <v>20</v>
      </c>
      <c r="E63" s="128">
        <v>20</v>
      </c>
      <c r="F63" s="128">
        <v>11</v>
      </c>
      <c r="G63" s="128">
        <v>8</v>
      </c>
      <c r="H63" s="126">
        <f t="shared" si="13"/>
        <v>70</v>
      </c>
      <c r="I63" s="120">
        <f t="shared" si="14"/>
        <v>12.6</v>
      </c>
      <c r="J63" s="121">
        <f t="shared" si="15"/>
        <v>13</v>
      </c>
      <c r="K63" s="173"/>
      <c r="L63" s="174"/>
    </row>
    <row r="64" spans="1:12" ht="19.5" customHeight="1" x14ac:dyDescent="0.45">
      <c r="A64" s="116" t="s">
        <v>106</v>
      </c>
      <c r="B64" s="117"/>
      <c r="C64" s="128"/>
      <c r="D64" s="128"/>
      <c r="F64" s="128">
        <v>14</v>
      </c>
      <c r="G64" s="128">
        <v>18</v>
      </c>
      <c r="H64" s="126">
        <f t="shared" si="13"/>
        <v>32</v>
      </c>
      <c r="I64" s="120">
        <f t="shared" si="14"/>
        <v>14.4</v>
      </c>
      <c r="J64" s="121">
        <f t="shared" si="15"/>
        <v>14</v>
      </c>
      <c r="K64" s="173"/>
      <c r="L64" s="174"/>
    </row>
    <row r="65" spans="1:13" ht="19.5" customHeight="1" x14ac:dyDescent="0.45">
      <c r="A65" s="116" t="s">
        <v>89</v>
      </c>
      <c r="B65" s="117">
        <v>14</v>
      </c>
      <c r="C65" s="128">
        <v>16</v>
      </c>
      <c r="D65" s="128">
        <v>15</v>
      </c>
      <c r="E65" s="128">
        <v>18</v>
      </c>
      <c r="F65" s="128">
        <v>15</v>
      </c>
      <c r="G65" s="128">
        <v>14</v>
      </c>
      <c r="H65" s="126">
        <f t="shared" si="13"/>
        <v>78</v>
      </c>
      <c r="I65" s="120">
        <f t="shared" si="14"/>
        <v>14.04</v>
      </c>
      <c r="J65" s="121">
        <f t="shared" si="15"/>
        <v>14</v>
      </c>
      <c r="K65" s="176"/>
      <c r="L65" s="174"/>
    </row>
    <row r="66" spans="1:13" ht="19.5" customHeight="1" x14ac:dyDescent="0.45">
      <c r="A66" s="116" t="s">
        <v>90</v>
      </c>
      <c r="B66" s="129">
        <v>17</v>
      </c>
      <c r="C66" s="128">
        <v>14</v>
      </c>
      <c r="D66" s="128">
        <v>26</v>
      </c>
      <c r="E66" s="125">
        <v>16</v>
      </c>
      <c r="F66" s="125">
        <v>17</v>
      </c>
      <c r="G66" s="125">
        <v>18</v>
      </c>
      <c r="H66" s="126">
        <f t="shared" si="13"/>
        <v>91</v>
      </c>
      <c r="I66" s="120">
        <f t="shared" si="14"/>
        <v>16.38</v>
      </c>
      <c r="J66" s="121">
        <f t="shared" si="15"/>
        <v>16</v>
      </c>
      <c r="K66" s="120"/>
      <c r="L66" s="123"/>
    </row>
    <row r="67" spans="1:13" ht="19.5" customHeight="1" x14ac:dyDescent="0.45">
      <c r="A67" s="116" t="s">
        <v>92</v>
      </c>
      <c r="B67" s="117">
        <v>11</v>
      </c>
      <c r="C67" s="128">
        <v>4</v>
      </c>
      <c r="D67" s="128">
        <v>1</v>
      </c>
      <c r="E67" s="128">
        <v>4</v>
      </c>
      <c r="F67" s="178">
        <v>4</v>
      </c>
      <c r="G67" s="178">
        <v>5</v>
      </c>
      <c r="H67" s="126">
        <f t="shared" si="13"/>
        <v>18</v>
      </c>
      <c r="I67" s="120">
        <f t="shared" si="14"/>
        <v>3.24</v>
      </c>
      <c r="J67" s="121">
        <f t="shared" si="15"/>
        <v>3</v>
      </c>
      <c r="K67" s="176"/>
      <c r="L67" s="123"/>
    </row>
    <row r="68" spans="1:13" ht="19.5" customHeight="1" x14ac:dyDescent="0.45">
      <c r="A68" s="116" t="s">
        <v>99</v>
      </c>
      <c r="B68" s="117"/>
      <c r="C68" s="128"/>
      <c r="D68" s="128"/>
      <c r="E68" s="128"/>
      <c r="F68" s="128">
        <v>9</v>
      </c>
      <c r="G68" s="128">
        <v>2</v>
      </c>
      <c r="H68" s="119">
        <f t="shared" si="13"/>
        <v>11</v>
      </c>
      <c r="I68" s="120">
        <f t="shared" si="14"/>
        <v>4.95</v>
      </c>
      <c r="J68" s="121">
        <f t="shared" si="15"/>
        <v>5</v>
      </c>
      <c r="K68" s="176"/>
      <c r="L68" s="174"/>
    </row>
    <row r="69" spans="1:13" ht="19.5" customHeight="1" x14ac:dyDescent="0.45">
      <c r="A69" s="116" t="s">
        <v>73</v>
      </c>
      <c r="B69" s="117">
        <v>33</v>
      </c>
      <c r="C69" s="128">
        <v>19</v>
      </c>
      <c r="D69" s="128">
        <v>24</v>
      </c>
      <c r="E69" s="128">
        <v>23</v>
      </c>
      <c r="F69" s="128">
        <v>21</v>
      </c>
      <c r="G69" s="128">
        <v>16</v>
      </c>
      <c r="H69" s="119">
        <f t="shared" si="13"/>
        <v>103</v>
      </c>
      <c r="I69" s="120">
        <f t="shared" si="14"/>
        <v>18.540000000000003</v>
      </c>
      <c r="J69" s="121">
        <f t="shared" si="15"/>
        <v>19</v>
      </c>
      <c r="K69" s="176"/>
      <c r="L69" s="174"/>
    </row>
    <row r="70" spans="1:13" ht="19.5" customHeight="1" x14ac:dyDescent="0.45">
      <c r="A70" s="116" t="s">
        <v>113</v>
      </c>
      <c r="B70" s="117"/>
      <c r="C70" s="128"/>
      <c r="D70" s="128">
        <v>9</v>
      </c>
      <c r="E70" s="128">
        <v>7</v>
      </c>
      <c r="F70" s="128">
        <v>2</v>
      </c>
      <c r="G70" s="128">
        <v>8</v>
      </c>
      <c r="H70" s="119">
        <f t="shared" si="13"/>
        <v>26</v>
      </c>
      <c r="I70" s="120">
        <f t="shared" si="14"/>
        <v>5.8500000000000005</v>
      </c>
      <c r="J70" s="121">
        <f t="shared" si="15"/>
        <v>6</v>
      </c>
      <c r="K70" s="176"/>
      <c r="L70" s="174"/>
    </row>
    <row r="71" spans="1:13" ht="19.5" customHeight="1" x14ac:dyDescent="0.45">
      <c r="A71" s="116" t="s">
        <v>103</v>
      </c>
      <c r="B71" s="124">
        <v>17</v>
      </c>
      <c r="C71" s="125">
        <v>16</v>
      </c>
      <c r="D71" s="125">
        <v>26</v>
      </c>
      <c r="E71" s="125">
        <v>23</v>
      </c>
      <c r="F71" s="125">
        <v>20</v>
      </c>
      <c r="G71" s="125">
        <v>17</v>
      </c>
      <c r="H71" s="126">
        <f t="shared" si="13"/>
        <v>102</v>
      </c>
      <c r="I71" s="120">
        <f t="shared" si="14"/>
        <v>18.36</v>
      </c>
      <c r="J71" s="121">
        <f t="shared" si="15"/>
        <v>18</v>
      </c>
      <c r="K71" s="122"/>
      <c r="L71" s="123"/>
    </row>
    <row r="72" spans="1:13" ht="19.5" customHeight="1" x14ac:dyDescent="0.45">
      <c r="A72" s="116" t="s">
        <v>29</v>
      </c>
      <c r="B72" s="129">
        <v>10</v>
      </c>
      <c r="C72" s="128">
        <v>12</v>
      </c>
      <c r="D72" s="128">
        <v>16</v>
      </c>
      <c r="E72" s="128">
        <v>22</v>
      </c>
      <c r="F72" s="128">
        <v>17</v>
      </c>
      <c r="G72" s="128">
        <v>12</v>
      </c>
      <c r="H72" s="119">
        <f t="shared" si="13"/>
        <v>79</v>
      </c>
      <c r="I72" s="120">
        <f t="shared" si="14"/>
        <v>14.22</v>
      </c>
      <c r="J72" s="121">
        <f t="shared" si="15"/>
        <v>14</v>
      </c>
      <c r="K72" s="122"/>
      <c r="L72" s="123"/>
    </row>
    <row r="73" spans="1:13" ht="19.5" customHeight="1" x14ac:dyDescent="0.45">
      <c r="A73" s="116" t="s">
        <v>0</v>
      </c>
      <c r="B73" s="117"/>
      <c r="C73" s="128"/>
      <c r="D73" s="128"/>
      <c r="E73" s="128"/>
      <c r="F73" s="128">
        <v>26</v>
      </c>
      <c r="G73" s="128">
        <v>17</v>
      </c>
      <c r="H73" s="126">
        <f t="shared" si="13"/>
        <v>43</v>
      </c>
      <c r="I73" s="120">
        <f t="shared" si="14"/>
        <v>19.350000000000001</v>
      </c>
      <c r="J73" s="121">
        <f t="shared" si="15"/>
        <v>19</v>
      </c>
      <c r="K73" s="173"/>
      <c r="L73" s="174"/>
    </row>
    <row r="74" spans="1:13" ht="19.5" customHeight="1" x14ac:dyDescent="0.45">
      <c r="A74" s="116" t="s">
        <v>31</v>
      </c>
      <c r="B74" s="117"/>
      <c r="C74" s="128"/>
      <c r="D74" s="128"/>
      <c r="E74" s="128"/>
      <c r="F74" s="128">
        <v>11</v>
      </c>
      <c r="G74" s="128">
        <v>18</v>
      </c>
      <c r="H74" s="126">
        <f t="shared" si="13"/>
        <v>29</v>
      </c>
      <c r="I74" s="120">
        <f t="shared" si="14"/>
        <v>13.05</v>
      </c>
      <c r="J74" s="121">
        <f t="shared" si="15"/>
        <v>13</v>
      </c>
      <c r="K74" s="173"/>
      <c r="L74" s="174"/>
    </row>
    <row r="75" spans="1:13" ht="19.5" customHeight="1" x14ac:dyDescent="0.45">
      <c r="A75" s="116" t="s">
        <v>121</v>
      </c>
      <c r="B75" s="117"/>
      <c r="C75" s="128"/>
      <c r="D75" s="128"/>
      <c r="E75" s="128">
        <v>17</v>
      </c>
      <c r="F75" s="128">
        <v>13</v>
      </c>
      <c r="G75" s="128">
        <v>24</v>
      </c>
      <c r="H75" s="126">
        <f t="shared" si="13"/>
        <v>54</v>
      </c>
      <c r="I75" s="120">
        <f t="shared" si="14"/>
        <v>16.2</v>
      </c>
      <c r="J75" s="121">
        <f t="shared" si="15"/>
        <v>16</v>
      </c>
      <c r="K75" s="173"/>
      <c r="L75" s="174"/>
    </row>
    <row r="76" spans="1:13" ht="19.5" customHeight="1" x14ac:dyDescent="0.45">
      <c r="A76" s="116" t="s">
        <v>165</v>
      </c>
      <c r="B76" s="124"/>
      <c r="C76" s="125"/>
      <c r="D76" s="125"/>
      <c r="E76" s="125">
        <v>6</v>
      </c>
      <c r="F76" s="125">
        <v>9</v>
      </c>
      <c r="G76" s="178">
        <v>10</v>
      </c>
      <c r="H76" s="126">
        <f t="shared" si="13"/>
        <v>25</v>
      </c>
      <c r="I76" s="120">
        <f t="shared" si="14"/>
        <v>7.5000000000000009</v>
      </c>
      <c r="J76" s="121">
        <f>ROUND(I76,0.5)</f>
        <v>8</v>
      </c>
      <c r="K76" s="122"/>
      <c r="L76" s="123"/>
    </row>
    <row r="77" spans="1:13" ht="19.5" customHeight="1" x14ac:dyDescent="0.45">
      <c r="A77" s="116" t="s">
        <v>1</v>
      </c>
      <c r="B77" s="124">
        <v>7</v>
      </c>
      <c r="C77" s="125">
        <v>5</v>
      </c>
      <c r="D77" s="125">
        <v>10</v>
      </c>
      <c r="E77" s="125">
        <v>7</v>
      </c>
      <c r="F77" s="125">
        <v>6</v>
      </c>
      <c r="G77" s="125">
        <v>9</v>
      </c>
      <c r="H77" s="126">
        <f>SUM(C77:G77)</f>
        <v>37</v>
      </c>
      <c r="I77" s="120">
        <f t="shared" si="14"/>
        <v>6.66</v>
      </c>
      <c r="J77" s="121">
        <f>ROUND(I77,0.5)</f>
        <v>7</v>
      </c>
      <c r="K77" s="122"/>
      <c r="L77" s="123"/>
      <c r="M77" s="127"/>
    </row>
    <row r="78" spans="1:13" ht="19.5" customHeight="1" x14ac:dyDescent="0.45">
      <c r="A78" s="116" t="s">
        <v>2</v>
      </c>
      <c r="B78" s="117">
        <v>13</v>
      </c>
      <c r="C78" s="128">
        <v>17</v>
      </c>
      <c r="D78" s="128">
        <v>7</v>
      </c>
      <c r="E78" s="128">
        <v>14</v>
      </c>
      <c r="F78" s="128">
        <v>22</v>
      </c>
      <c r="G78" s="128">
        <v>20</v>
      </c>
      <c r="H78" s="126">
        <f>SUM(C78:G78)</f>
        <v>80</v>
      </c>
      <c r="I78" s="120">
        <f t="shared" si="14"/>
        <v>14.4</v>
      </c>
      <c r="J78" s="121">
        <f>ROUND(I78,0.5)</f>
        <v>14</v>
      </c>
      <c r="K78" s="122"/>
      <c r="L78" s="174"/>
      <c r="M78" s="127"/>
    </row>
    <row r="79" spans="1:13" ht="19.5" customHeight="1" x14ac:dyDescent="0.45">
      <c r="A79" s="116" t="s">
        <v>3</v>
      </c>
      <c r="B79" s="129">
        <v>11</v>
      </c>
      <c r="C79" s="128">
        <v>12</v>
      </c>
      <c r="D79" s="128">
        <v>14</v>
      </c>
      <c r="E79" s="128">
        <v>13</v>
      </c>
      <c r="F79" s="128">
        <v>10</v>
      </c>
      <c r="G79" s="128">
        <v>13</v>
      </c>
      <c r="H79" s="126">
        <f t="shared" si="13"/>
        <v>62</v>
      </c>
      <c r="I79" s="120">
        <f t="shared" si="14"/>
        <v>11.16</v>
      </c>
      <c r="J79" s="121">
        <f t="shared" si="15"/>
        <v>11</v>
      </c>
      <c r="K79" s="122"/>
      <c r="L79" s="174"/>
    </row>
    <row r="80" spans="1:13" ht="19.5" customHeight="1" x14ac:dyDescent="0.45">
      <c r="A80" s="116" t="s">
        <v>91</v>
      </c>
      <c r="B80" s="117"/>
      <c r="C80" s="128"/>
      <c r="D80" s="128"/>
      <c r="E80" s="128">
        <v>34</v>
      </c>
      <c r="F80" s="128">
        <v>32</v>
      </c>
      <c r="G80" s="128">
        <v>31</v>
      </c>
      <c r="H80" s="126">
        <f t="shared" si="13"/>
        <v>97</v>
      </c>
      <c r="I80" s="120">
        <f t="shared" si="14"/>
        <v>29.1</v>
      </c>
      <c r="J80" s="121">
        <f t="shared" si="15"/>
        <v>29</v>
      </c>
      <c r="K80" s="173"/>
      <c r="L80" s="123"/>
    </row>
    <row r="81" spans="1:13" ht="19.5" customHeight="1" x14ac:dyDescent="0.45">
      <c r="A81" s="116" t="s">
        <v>166</v>
      </c>
      <c r="B81" s="117"/>
      <c r="C81" s="128"/>
      <c r="D81" s="128"/>
      <c r="E81" s="128"/>
      <c r="F81" s="128"/>
      <c r="G81" s="128">
        <v>14</v>
      </c>
      <c r="H81" s="126">
        <f t="shared" si="13"/>
        <v>14</v>
      </c>
      <c r="I81" s="120">
        <f t="shared" si="14"/>
        <v>12.6</v>
      </c>
      <c r="J81" s="121">
        <f t="shared" si="15"/>
        <v>13</v>
      </c>
      <c r="K81" s="173"/>
      <c r="L81" s="123"/>
      <c r="M81" s="181"/>
    </row>
    <row r="82" spans="1:13" ht="19.5" customHeight="1" x14ac:dyDescent="0.45">
      <c r="A82" s="116" t="s">
        <v>4</v>
      </c>
      <c r="B82" s="117"/>
      <c r="C82" s="128"/>
      <c r="D82" s="128"/>
      <c r="E82" s="128"/>
      <c r="F82" s="128">
        <v>19</v>
      </c>
      <c r="G82" s="128">
        <v>17</v>
      </c>
      <c r="H82" s="126">
        <f t="shared" si="13"/>
        <v>36</v>
      </c>
      <c r="I82" s="120">
        <f>H82/(COUNT(C82:G82))*0.9</f>
        <v>16.2</v>
      </c>
      <c r="J82" s="121">
        <f t="shared" si="15"/>
        <v>16</v>
      </c>
      <c r="K82" s="173"/>
      <c r="L82" s="174"/>
      <c r="M82" s="181"/>
    </row>
    <row r="83" spans="1:13" ht="19.5" customHeight="1" x14ac:dyDescent="0.45">
      <c r="A83" s="116" t="s">
        <v>167</v>
      </c>
      <c r="B83" s="117"/>
      <c r="C83" s="128"/>
      <c r="D83" s="128"/>
      <c r="E83" s="128">
        <v>8</v>
      </c>
      <c r="F83" s="128">
        <v>17</v>
      </c>
      <c r="G83" s="128">
        <v>11</v>
      </c>
      <c r="H83" s="126">
        <f>+G83+G83+F83</f>
        <v>39</v>
      </c>
      <c r="I83" s="120">
        <f>H83/3*0.9</f>
        <v>11.700000000000001</v>
      </c>
      <c r="J83" s="121">
        <f t="shared" si="15"/>
        <v>12</v>
      </c>
      <c r="K83" s="173"/>
      <c r="L83" s="179"/>
    </row>
    <row r="84" spans="1:13" ht="19.5" customHeight="1" x14ac:dyDescent="0.45">
      <c r="A84" s="116" t="s">
        <v>5</v>
      </c>
      <c r="B84" s="117">
        <v>16</v>
      </c>
      <c r="C84" s="128">
        <v>21</v>
      </c>
      <c r="D84" s="128">
        <v>21</v>
      </c>
      <c r="E84" s="128">
        <v>15</v>
      </c>
      <c r="F84" s="128">
        <v>15</v>
      </c>
      <c r="G84" s="128">
        <v>19</v>
      </c>
      <c r="H84" s="126">
        <f t="shared" si="13"/>
        <v>91</v>
      </c>
      <c r="I84" s="120">
        <f t="shared" ref="I84:I126" si="18">H84/(COUNT(C84:G84))*0.9</f>
        <v>16.38</v>
      </c>
      <c r="J84" s="121">
        <f t="shared" si="15"/>
        <v>16</v>
      </c>
      <c r="K84" s="122"/>
      <c r="L84" s="174"/>
    </row>
    <row r="85" spans="1:13" ht="19.5" customHeight="1" x14ac:dyDescent="0.45">
      <c r="A85" s="116" t="s">
        <v>101</v>
      </c>
      <c r="B85" s="117"/>
      <c r="C85" s="128"/>
      <c r="D85" s="128"/>
      <c r="E85" s="128"/>
      <c r="F85" s="128"/>
      <c r="G85" s="128">
        <v>4</v>
      </c>
      <c r="H85" s="126">
        <f t="shared" si="13"/>
        <v>4</v>
      </c>
      <c r="I85" s="120">
        <f t="shared" si="18"/>
        <v>3.6</v>
      </c>
      <c r="J85" s="121">
        <f t="shared" si="15"/>
        <v>4</v>
      </c>
      <c r="K85" s="122"/>
      <c r="L85" s="174"/>
    </row>
    <row r="86" spans="1:13" ht="19.5" customHeight="1" x14ac:dyDescent="0.45">
      <c r="A86" s="116" t="s">
        <v>8</v>
      </c>
      <c r="B86" s="129">
        <v>6</v>
      </c>
      <c r="C86" s="128">
        <v>8</v>
      </c>
      <c r="D86" s="128">
        <v>9</v>
      </c>
      <c r="E86" s="128">
        <v>13</v>
      </c>
      <c r="F86" s="128">
        <v>13</v>
      </c>
      <c r="G86" s="128">
        <v>6</v>
      </c>
      <c r="H86" s="126">
        <f t="shared" si="13"/>
        <v>49</v>
      </c>
      <c r="I86" s="120">
        <f t="shared" si="18"/>
        <v>8.82</v>
      </c>
      <c r="J86" s="121">
        <f t="shared" si="15"/>
        <v>9</v>
      </c>
      <c r="K86" s="122"/>
      <c r="L86" s="123"/>
    </row>
    <row r="87" spans="1:13" ht="19.5" customHeight="1" x14ac:dyDescent="0.45">
      <c r="A87" s="169" t="s">
        <v>168</v>
      </c>
      <c r="B87" s="129"/>
      <c r="C87" s="128"/>
      <c r="D87" s="128"/>
      <c r="E87" s="128"/>
      <c r="F87" s="128"/>
      <c r="G87" s="128">
        <v>10</v>
      </c>
      <c r="H87" s="126">
        <f t="shared" si="13"/>
        <v>10</v>
      </c>
      <c r="I87" s="120">
        <f t="shared" si="18"/>
        <v>9</v>
      </c>
      <c r="J87" s="121">
        <f t="shared" si="15"/>
        <v>9</v>
      </c>
      <c r="K87" s="122"/>
      <c r="L87" s="180"/>
    </row>
    <row r="88" spans="1:13" ht="19.5" customHeight="1" x14ac:dyDescent="0.45">
      <c r="A88" s="116" t="s">
        <v>76</v>
      </c>
      <c r="B88" s="117">
        <v>5</v>
      </c>
      <c r="C88" s="118">
        <v>10</v>
      </c>
      <c r="D88" s="118">
        <v>7</v>
      </c>
      <c r="E88" s="118">
        <v>2</v>
      </c>
      <c r="F88" s="118">
        <v>6</v>
      </c>
      <c r="G88" s="125">
        <v>6</v>
      </c>
      <c r="H88" s="126">
        <f t="shared" ref="H88" si="19">SUM(C88:G88)</f>
        <v>31</v>
      </c>
      <c r="I88" s="120">
        <f t="shared" si="18"/>
        <v>5.58</v>
      </c>
      <c r="J88" s="121">
        <f t="shared" si="15"/>
        <v>6</v>
      </c>
      <c r="K88" s="122"/>
      <c r="L88" s="123"/>
    </row>
    <row r="89" spans="1:13" ht="19.5" customHeight="1" x14ac:dyDescent="0.45">
      <c r="A89" s="169" t="s">
        <v>16</v>
      </c>
      <c r="B89" s="129">
        <v>15</v>
      </c>
      <c r="C89" s="118">
        <v>24</v>
      </c>
      <c r="D89" s="118">
        <v>10</v>
      </c>
      <c r="E89" s="118">
        <v>21</v>
      </c>
      <c r="F89" s="118">
        <v>17</v>
      </c>
      <c r="G89" s="118">
        <v>16</v>
      </c>
      <c r="H89" s="126">
        <f>SUM(C89:G89)</f>
        <v>88</v>
      </c>
      <c r="I89" s="120">
        <f t="shared" si="18"/>
        <v>15.840000000000002</v>
      </c>
      <c r="J89" s="121">
        <f>ROUND(I89,0.5)</f>
        <v>16</v>
      </c>
      <c r="K89" s="120"/>
      <c r="L89" s="123"/>
    </row>
    <row r="90" spans="1:13" ht="19.5" customHeight="1" x14ac:dyDescent="0.45">
      <c r="A90" s="116" t="s">
        <v>98</v>
      </c>
      <c r="B90" s="129"/>
      <c r="C90" s="128"/>
      <c r="D90" s="128"/>
      <c r="E90" s="128">
        <v>15</v>
      </c>
      <c r="F90" s="128">
        <v>13</v>
      </c>
      <c r="G90" s="118">
        <v>12</v>
      </c>
      <c r="H90" s="119">
        <f t="shared" si="13"/>
        <v>40</v>
      </c>
      <c r="I90" s="120">
        <f t="shared" si="18"/>
        <v>12</v>
      </c>
      <c r="J90" s="121">
        <f t="shared" si="15"/>
        <v>12</v>
      </c>
      <c r="K90" s="122"/>
      <c r="L90" s="123"/>
    </row>
    <row r="91" spans="1:13" ht="19.5" customHeight="1" x14ac:dyDescent="0.45">
      <c r="A91" s="116" t="s">
        <v>77</v>
      </c>
      <c r="B91" s="129">
        <v>16</v>
      </c>
      <c r="C91" s="128">
        <v>14</v>
      </c>
      <c r="D91" s="128">
        <v>18</v>
      </c>
      <c r="E91" s="128">
        <v>20</v>
      </c>
      <c r="F91" s="128">
        <v>19</v>
      </c>
      <c r="G91" s="118">
        <v>27</v>
      </c>
      <c r="H91" s="119">
        <f t="shared" si="13"/>
        <v>98</v>
      </c>
      <c r="I91" s="120">
        <f t="shared" si="18"/>
        <v>17.64</v>
      </c>
      <c r="J91" s="121">
        <f t="shared" si="15"/>
        <v>18</v>
      </c>
      <c r="K91" s="122"/>
      <c r="L91" s="123"/>
    </row>
    <row r="92" spans="1:13" ht="19.5" customHeight="1" x14ac:dyDescent="0.45">
      <c r="A92" s="116" t="s">
        <v>30</v>
      </c>
      <c r="B92" s="117"/>
      <c r="C92" s="128">
        <v>9</v>
      </c>
      <c r="D92" s="128">
        <v>12</v>
      </c>
      <c r="E92" s="128">
        <v>5</v>
      </c>
      <c r="F92" s="128">
        <v>14</v>
      </c>
      <c r="G92" s="128">
        <v>9</v>
      </c>
      <c r="H92" s="119">
        <f t="shared" si="13"/>
        <v>49</v>
      </c>
      <c r="I92" s="120">
        <f t="shared" si="18"/>
        <v>8.82</v>
      </c>
      <c r="J92" s="121">
        <f t="shared" si="15"/>
        <v>9</v>
      </c>
      <c r="K92" s="122"/>
      <c r="L92" s="182"/>
    </row>
    <row r="93" spans="1:13" ht="19.5" customHeight="1" x14ac:dyDescent="0.45">
      <c r="A93" s="116" t="s">
        <v>119</v>
      </c>
      <c r="B93" s="117"/>
      <c r="C93" s="128"/>
      <c r="D93" s="128"/>
      <c r="E93" s="128"/>
      <c r="F93" s="128"/>
      <c r="G93" s="128">
        <v>16</v>
      </c>
      <c r="H93" s="119">
        <f t="shared" si="13"/>
        <v>16</v>
      </c>
      <c r="I93" s="120">
        <f t="shared" si="18"/>
        <v>14.4</v>
      </c>
      <c r="J93" s="121">
        <f t="shared" si="15"/>
        <v>14</v>
      </c>
      <c r="K93" s="122"/>
      <c r="L93" s="182"/>
    </row>
    <row r="94" spans="1:13" ht="19.5" customHeight="1" x14ac:dyDescent="0.45">
      <c r="A94" s="116" t="s">
        <v>104</v>
      </c>
      <c r="B94" s="117">
        <v>20</v>
      </c>
      <c r="C94" s="118">
        <v>11</v>
      </c>
      <c r="D94" s="118">
        <v>18</v>
      </c>
      <c r="E94" s="125">
        <v>17</v>
      </c>
      <c r="F94" s="125">
        <v>15</v>
      </c>
      <c r="G94" s="125">
        <v>17</v>
      </c>
      <c r="H94" s="126">
        <f>SUM(C94:G94)</f>
        <v>78</v>
      </c>
      <c r="I94" s="120">
        <f t="shared" si="18"/>
        <v>14.04</v>
      </c>
      <c r="J94" s="121">
        <f>ROUND(I94,0.5)</f>
        <v>14</v>
      </c>
      <c r="K94" s="122"/>
      <c r="L94" s="123"/>
    </row>
    <row r="95" spans="1:13" ht="19.5" customHeight="1" x14ac:dyDescent="0.45">
      <c r="A95" s="116" t="s">
        <v>126</v>
      </c>
      <c r="B95" s="117"/>
      <c r="C95" s="128"/>
      <c r="D95" s="128"/>
      <c r="E95" s="128"/>
      <c r="F95" s="128"/>
      <c r="G95" s="128">
        <v>3</v>
      </c>
      <c r="H95" s="119">
        <f t="shared" si="13"/>
        <v>3</v>
      </c>
      <c r="I95" s="120">
        <f t="shared" si="18"/>
        <v>2.7</v>
      </c>
      <c r="J95" s="121">
        <f t="shared" si="15"/>
        <v>3</v>
      </c>
      <c r="K95" s="122"/>
      <c r="L95" s="182"/>
    </row>
    <row r="96" spans="1:13" ht="19.5" customHeight="1" x14ac:dyDescent="0.45">
      <c r="A96" s="116" t="s">
        <v>97</v>
      </c>
      <c r="B96" s="117">
        <v>9</v>
      </c>
      <c r="C96" s="128">
        <v>13</v>
      </c>
      <c r="D96" s="128">
        <v>12</v>
      </c>
      <c r="E96" s="128">
        <v>7</v>
      </c>
      <c r="F96" s="178">
        <v>5</v>
      </c>
      <c r="G96" s="178">
        <v>22</v>
      </c>
      <c r="H96" s="119">
        <f t="shared" si="13"/>
        <v>59</v>
      </c>
      <c r="I96" s="120">
        <f t="shared" si="18"/>
        <v>10.620000000000001</v>
      </c>
      <c r="J96" s="121">
        <f t="shared" si="15"/>
        <v>11</v>
      </c>
      <c r="K96" s="122"/>
      <c r="L96" s="175"/>
    </row>
    <row r="97" spans="1:15" ht="19.5" customHeight="1" x14ac:dyDescent="0.45">
      <c r="A97" s="116" t="s">
        <v>6</v>
      </c>
      <c r="B97" s="117">
        <v>23</v>
      </c>
      <c r="C97" s="128">
        <v>29</v>
      </c>
      <c r="D97" s="128">
        <v>23</v>
      </c>
      <c r="E97" s="128">
        <v>19</v>
      </c>
      <c r="F97" s="128">
        <v>20</v>
      </c>
      <c r="G97" s="128">
        <v>19</v>
      </c>
      <c r="H97" s="126">
        <f t="shared" si="13"/>
        <v>110</v>
      </c>
      <c r="I97" s="120">
        <f t="shared" si="18"/>
        <v>19.8</v>
      </c>
      <c r="J97" s="121">
        <f t="shared" si="15"/>
        <v>20</v>
      </c>
      <c r="K97" s="173"/>
      <c r="L97" s="182"/>
    </row>
    <row r="98" spans="1:15" ht="19.5" customHeight="1" x14ac:dyDescent="0.45">
      <c r="A98" s="116" t="s">
        <v>19</v>
      </c>
      <c r="B98" s="117"/>
      <c r="C98" s="128"/>
      <c r="D98" s="128"/>
      <c r="E98" s="128"/>
      <c r="F98" s="128"/>
      <c r="G98" s="128">
        <v>8</v>
      </c>
      <c r="H98" s="126">
        <f t="shared" si="13"/>
        <v>8</v>
      </c>
      <c r="I98" s="120">
        <f t="shared" si="18"/>
        <v>7.2</v>
      </c>
      <c r="J98" s="121">
        <f t="shared" si="15"/>
        <v>7</v>
      </c>
      <c r="K98" s="173"/>
      <c r="L98" s="174"/>
    </row>
    <row r="99" spans="1:15" ht="19.5" customHeight="1" x14ac:dyDescent="0.45">
      <c r="A99" s="116" t="s">
        <v>17</v>
      </c>
      <c r="B99" s="117"/>
      <c r="C99" s="128"/>
      <c r="D99" s="128"/>
      <c r="E99" s="128"/>
      <c r="F99" s="128">
        <v>5</v>
      </c>
      <c r="G99" s="128">
        <v>3</v>
      </c>
      <c r="H99" s="126">
        <f t="shared" si="13"/>
        <v>8</v>
      </c>
      <c r="I99" s="120">
        <f t="shared" si="18"/>
        <v>3.6</v>
      </c>
      <c r="J99" s="121">
        <f t="shared" si="15"/>
        <v>4</v>
      </c>
      <c r="K99" s="173"/>
      <c r="L99" s="174"/>
    </row>
    <row r="100" spans="1:15" ht="19.5" customHeight="1" x14ac:dyDescent="0.45">
      <c r="A100" s="116" t="s">
        <v>18</v>
      </c>
      <c r="B100" s="117"/>
      <c r="C100" s="128"/>
      <c r="D100" s="128"/>
      <c r="E100" s="128"/>
      <c r="F100" s="128"/>
      <c r="G100" s="128">
        <v>20</v>
      </c>
      <c r="H100" s="126">
        <f t="shared" si="13"/>
        <v>20</v>
      </c>
      <c r="I100" s="120">
        <f t="shared" si="18"/>
        <v>18</v>
      </c>
      <c r="J100" s="121">
        <f t="shared" si="15"/>
        <v>18</v>
      </c>
      <c r="K100" s="173"/>
      <c r="L100" s="174"/>
    </row>
    <row r="101" spans="1:15" ht="19.5" customHeight="1" x14ac:dyDescent="0.45">
      <c r="A101" s="116" t="s">
        <v>78</v>
      </c>
      <c r="B101" s="117">
        <v>9</v>
      </c>
      <c r="C101" s="128">
        <v>4</v>
      </c>
      <c r="D101" s="128">
        <v>10</v>
      </c>
      <c r="E101" s="128">
        <v>6</v>
      </c>
      <c r="F101" s="128">
        <v>6</v>
      </c>
      <c r="G101" s="128">
        <v>5</v>
      </c>
      <c r="H101" s="119">
        <f>SUM(C101:G101)</f>
        <v>31</v>
      </c>
      <c r="I101" s="120">
        <f t="shared" si="18"/>
        <v>5.58</v>
      </c>
      <c r="J101" s="121">
        <f>ROUND(I101,0.5)</f>
        <v>6</v>
      </c>
      <c r="K101" s="122"/>
      <c r="L101" s="179"/>
    </row>
    <row r="102" spans="1:15" ht="19.5" customHeight="1" x14ac:dyDescent="0.45">
      <c r="A102" s="116" t="s">
        <v>7</v>
      </c>
      <c r="B102" s="117">
        <v>8</v>
      </c>
      <c r="C102" s="128">
        <v>11</v>
      </c>
      <c r="D102" s="128">
        <v>9</v>
      </c>
      <c r="E102" s="128">
        <v>10</v>
      </c>
      <c r="F102" s="128">
        <v>9</v>
      </c>
      <c r="G102" s="128">
        <v>7</v>
      </c>
      <c r="H102" s="126">
        <f t="shared" ref="H102:H145" si="20">SUM(C102:G102)</f>
        <v>46</v>
      </c>
      <c r="I102" s="120">
        <f t="shared" si="18"/>
        <v>8.2799999999999994</v>
      </c>
      <c r="J102" s="121">
        <f t="shared" ref="J102:J137" si="21">ROUND(I102,0.5)</f>
        <v>8</v>
      </c>
      <c r="K102" s="173"/>
      <c r="L102" s="174"/>
    </row>
    <row r="103" spans="1:15" ht="20.25" customHeight="1" x14ac:dyDescent="0.45">
      <c r="A103" s="116" t="s">
        <v>37</v>
      </c>
      <c r="B103" s="117"/>
      <c r="C103" s="128">
        <v>25</v>
      </c>
      <c r="D103" s="128">
        <v>29</v>
      </c>
      <c r="E103" s="128">
        <v>21</v>
      </c>
      <c r="F103" s="128">
        <v>31</v>
      </c>
      <c r="G103" s="128">
        <v>22</v>
      </c>
      <c r="H103" s="126">
        <f t="shared" si="20"/>
        <v>128</v>
      </c>
      <c r="I103" s="120">
        <f t="shared" si="18"/>
        <v>23.040000000000003</v>
      </c>
      <c r="J103" s="121">
        <f t="shared" si="21"/>
        <v>23</v>
      </c>
      <c r="K103" s="173"/>
      <c r="L103" s="123"/>
    </row>
    <row r="104" spans="1:15" ht="20.25" customHeight="1" x14ac:dyDescent="0.45">
      <c r="A104" s="116" t="s">
        <v>9</v>
      </c>
      <c r="B104" s="117"/>
      <c r="C104" s="128"/>
      <c r="D104" s="128"/>
      <c r="E104" s="128"/>
      <c r="F104" s="128">
        <v>15</v>
      </c>
      <c r="G104" s="128">
        <v>12</v>
      </c>
      <c r="H104" s="126">
        <f t="shared" si="20"/>
        <v>27</v>
      </c>
      <c r="I104" s="120">
        <f t="shared" si="18"/>
        <v>12.15</v>
      </c>
      <c r="J104" s="121">
        <f t="shared" si="21"/>
        <v>12</v>
      </c>
      <c r="K104" s="173"/>
      <c r="L104" s="123"/>
    </row>
    <row r="105" spans="1:15" ht="20.25" customHeight="1" x14ac:dyDescent="0.45">
      <c r="A105" s="116" t="s">
        <v>79</v>
      </c>
      <c r="B105" s="129">
        <v>11</v>
      </c>
      <c r="C105" s="128">
        <v>7</v>
      </c>
      <c r="D105" s="128">
        <v>13</v>
      </c>
      <c r="E105" s="128">
        <v>11</v>
      </c>
      <c r="F105" s="128">
        <v>6</v>
      </c>
      <c r="G105" s="128">
        <v>8</v>
      </c>
      <c r="H105" s="119">
        <f t="shared" si="20"/>
        <v>45</v>
      </c>
      <c r="I105" s="120">
        <f t="shared" si="18"/>
        <v>8.1</v>
      </c>
      <c r="J105" s="121">
        <f t="shared" si="21"/>
        <v>8</v>
      </c>
      <c r="K105" s="173"/>
      <c r="L105" s="123"/>
    </row>
    <row r="106" spans="1:15" ht="20.25" customHeight="1" x14ac:dyDescent="0.45">
      <c r="A106" s="116" t="s">
        <v>10</v>
      </c>
      <c r="B106" s="117"/>
      <c r="C106" s="128"/>
      <c r="D106" s="128"/>
      <c r="E106" s="128"/>
      <c r="F106" s="128">
        <v>58</v>
      </c>
      <c r="G106" s="128">
        <v>35</v>
      </c>
      <c r="H106" s="126">
        <f t="shared" si="20"/>
        <v>93</v>
      </c>
      <c r="I106" s="120">
        <f t="shared" si="18"/>
        <v>41.85</v>
      </c>
      <c r="J106" s="121">
        <f t="shared" si="21"/>
        <v>42</v>
      </c>
      <c r="K106" s="122"/>
      <c r="L106" s="174"/>
    </row>
    <row r="107" spans="1:15" ht="20.25" customHeight="1" x14ac:dyDescent="0.45">
      <c r="A107" s="116" t="s">
        <v>32</v>
      </c>
      <c r="B107" s="117"/>
      <c r="C107" s="128"/>
      <c r="D107" s="128"/>
      <c r="E107" s="128"/>
      <c r="F107" s="128"/>
      <c r="G107" s="128">
        <v>29</v>
      </c>
      <c r="H107" s="126">
        <f t="shared" si="20"/>
        <v>29</v>
      </c>
      <c r="I107" s="120">
        <f t="shared" si="18"/>
        <v>26.1</v>
      </c>
      <c r="J107" s="121">
        <f t="shared" si="21"/>
        <v>26</v>
      </c>
      <c r="K107" s="122"/>
      <c r="L107" s="174"/>
    </row>
    <row r="108" spans="1:15" ht="20.25" customHeight="1" x14ac:dyDescent="0.45">
      <c r="A108" s="116" t="s">
        <v>116</v>
      </c>
      <c r="B108" s="117"/>
      <c r="C108" s="128"/>
      <c r="D108" s="128">
        <v>13</v>
      </c>
      <c r="E108" s="128">
        <v>8</v>
      </c>
      <c r="F108" s="128">
        <v>14</v>
      </c>
      <c r="G108" s="128">
        <v>21</v>
      </c>
      <c r="H108" s="126">
        <f t="shared" si="20"/>
        <v>56</v>
      </c>
      <c r="I108" s="120">
        <f t="shared" si="18"/>
        <v>12.6</v>
      </c>
      <c r="J108" s="121">
        <f t="shared" si="21"/>
        <v>13</v>
      </c>
      <c r="K108" s="122"/>
      <c r="L108" s="174"/>
    </row>
    <row r="109" spans="1:15" ht="17.25" customHeight="1" x14ac:dyDescent="0.45">
      <c r="A109" s="116" t="s">
        <v>36</v>
      </c>
      <c r="B109" s="129">
        <v>15</v>
      </c>
      <c r="C109" s="128">
        <v>9</v>
      </c>
      <c r="D109" s="128">
        <v>7</v>
      </c>
      <c r="E109" s="128">
        <v>8</v>
      </c>
      <c r="F109" s="128">
        <v>10</v>
      </c>
      <c r="G109" s="128">
        <v>12</v>
      </c>
      <c r="H109" s="126">
        <f t="shared" si="20"/>
        <v>46</v>
      </c>
      <c r="I109" s="120">
        <f t="shared" si="18"/>
        <v>8.2799999999999994</v>
      </c>
      <c r="J109" s="121">
        <f t="shared" si="21"/>
        <v>8</v>
      </c>
      <c r="K109" s="122"/>
      <c r="L109" s="123"/>
    </row>
    <row r="110" spans="1:15" ht="19.5" customHeight="1" x14ac:dyDescent="0.45">
      <c r="A110" s="116" t="s">
        <v>11</v>
      </c>
      <c r="B110" s="117">
        <v>8</v>
      </c>
      <c r="C110" s="128">
        <v>8</v>
      </c>
      <c r="D110" s="128">
        <v>10</v>
      </c>
      <c r="E110" s="128">
        <v>9</v>
      </c>
      <c r="F110" s="128">
        <v>7</v>
      </c>
      <c r="G110" s="128">
        <v>3</v>
      </c>
      <c r="H110" s="126">
        <f t="shared" si="20"/>
        <v>37</v>
      </c>
      <c r="I110" s="120">
        <f t="shared" si="18"/>
        <v>6.66</v>
      </c>
      <c r="J110" s="121">
        <f t="shared" si="21"/>
        <v>7</v>
      </c>
      <c r="K110" s="122"/>
      <c r="L110" s="174"/>
    </row>
    <row r="111" spans="1:15" ht="19.5" customHeight="1" x14ac:dyDescent="0.45">
      <c r="A111" s="116" t="s">
        <v>12</v>
      </c>
      <c r="B111" s="129">
        <v>14</v>
      </c>
      <c r="C111" s="128">
        <v>12</v>
      </c>
      <c r="D111" s="128">
        <v>13</v>
      </c>
      <c r="E111" s="128">
        <v>8</v>
      </c>
      <c r="F111" s="128">
        <v>10</v>
      </c>
      <c r="G111" s="128">
        <v>25</v>
      </c>
      <c r="H111" s="126">
        <f t="shared" si="20"/>
        <v>68</v>
      </c>
      <c r="I111" s="120">
        <f t="shared" si="18"/>
        <v>12.24</v>
      </c>
      <c r="J111" s="121">
        <f t="shared" si="21"/>
        <v>12</v>
      </c>
      <c r="K111" s="173"/>
      <c r="L111" s="182"/>
    </row>
    <row r="112" spans="1:15" ht="17.25" customHeight="1" x14ac:dyDescent="0.45">
      <c r="A112" s="116" t="s">
        <v>13</v>
      </c>
      <c r="B112" s="117">
        <v>12</v>
      </c>
      <c r="C112" s="128">
        <v>12</v>
      </c>
      <c r="D112" s="128">
        <v>8</v>
      </c>
      <c r="E112" s="128">
        <v>11</v>
      </c>
      <c r="F112" s="128">
        <v>9</v>
      </c>
      <c r="G112" s="128">
        <v>6</v>
      </c>
      <c r="H112" s="119">
        <f t="shared" si="20"/>
        <v>46</v>
      </c>
      <c r="I112" s="120">
        <f t="shared" si="18"/>
        <v>8.2799999999999994</v>
      </c>
      <c r="J112" s="121">
        <f t="shared" si="21"/>
        <v>8</v>
      </c>
      <c r="K112" s="183"/>
      <c r="L112" s="184"/>
      <c r="O112" s="196"/>
    </row>
    <row r="113" spans="1:12" ht="18" customHeight="1" x14ac:dyDescent="0.45">
      <c r="A113" s="185" t="s">
        <v>38</v>
      </c>
      <c r="B113" s="186"/>
      <c r="C113" s="187"/>
      <c r="D113" s="187"/>
      <c r="E113" s="187"/>
      <c r="F113" s="187">
        <v>12</v>
      </c>
      <c r="G113" s="187">
        <v>15</v>
      </c>
      <c r="H113" s="119">
        <f t="shared" si="20"/>
        <v>27</v>
      </c>
      <c r="I113" s="188">
        <f t="shared" si="18"/>
        <v>12.15</v>
      </c>
      <c r="J113" s="189">
        <f t="shared" si="21"/>
        <v>12</v>
      </c>
      <c r="K113" s="190"/>
      <c r="L113" s="179"/>
    </row>
    <row r="114" spans="1:12" ht="20.25" customHeight="1" x14ac:dyDescent="0.45">
      <c r="A114" s="185" t="s">
        <v>117</v>
      </c>
      <c r="B114" s="186"/>
      <c r="C114" s="187"/>
      <c r="D114" s="187"/>
      <c r="E114" s="187"/>
      <c r="F114" s="187"/>
      <c r="G114" s="187">
        <v>43</v>
      </c>
      <c r="H114" s="191">
        <f t="shared" si="20"/>
        <v>43</v>
      </c>
      <c r="I114" s="188">
        <f t="shared" si="18"/>
        <v>38.700000000000003</v>
      </c>
      <c r="J114" s="189">
        <f t="shared" si="21"/>
        <v>39</v>
      </c>
      <c r="K114" s="190"/>
      <c r="L114" s="179"/>
    </row>
    <row r="115" spans="1:12" ht="18.600000000000001" x14ac:dyDescent="0.45">
      <c r="A115" s="185" t="s">
        <v>124</v>
      </c>
      <c r="B115" s="186"/>
      <c r="C115" s="187"/>
      <c r="D115" s="187"/>
      <c r="E115" s="187"/>
      <c r="F115" s="187"/>
      <c r="G115" s="187">
        <v>4</v>
      </c>
      <c r="H115" s="191">
        <f t="shared" si="20"/>
        <v>4</v>
      </c>
      <c r="I115" s="188">
        <f t="shared" si="18"/>
        <v>3.6</v>
      </c>
      <c r="J115" s="189">
        <f t="shared" si="21"/>
        <v>4</v>
      </c>
      <c r="K115" s="190"/>
      <c r="L115" s="179"/>
    </row>
    <row r="116" spans="1:12" ht="18.600000000000001" x14ac:dyDescent="0.45">
      <c r="A116" s="185" t="s">
        <v>123</v>
      </c>
      <c r="B116" s="186"/>
      <c r="C116" s="187"/>
      <c r="D116" s="187"/>
      <c r="E116" s="187"/>
      <c r="F116" s="187">
        <v>-2</v>
      </c>
      <c r="G116" s="187">
        <v>4</v>
      </c>
      <c r="H116" s="191">
        <f t="shared" si="20"/>
        <v>2</v>
      </c>
      <c r="I116" s="188">
        <f t="shared" si="18"/>
        <v>0.9</v>
      </c>
      <c r="J116" s="189">
        <f t="shared" si="21"/>
        <v>1</v>
      </c>
      <c r="K116" s="190"/>
      <c r="L116" s="179"/>
    </row>
    <row r="117" spans="1:12" ht="18.600000000000001" x14ac:dyDescent="0.45">
      <c r="A117" s="185" t="s">
        <v>41</v>
      </c>
      <c r="B117" s="186"/>
      <c r="C117" s="128">
        <v>20</v>
      </c>
      <c r="D117" s="128">
        <v>13</v>
      </c>
      <c r="E117" s="128">
        <v>19</v>
      </c>
      <c r="F117" s="128">
        <v>20</v>
      </c>
      <c r="G117" s="128">
        <v>19</v>
      </c>
      <c r="H117" s="119">
        <f>SUM(C117:G117)</f>
        <v>91</v>
      </c>
      <c r="I117" s="120">
        <f t="shared" si="18"/>
        <v>16.38</v>
      </c>
      <c r="J117" s="121">
        <f>ROUND(I117,0.5)</f>
        <v>16</v>
      </c>
      <c r="K117" s="122"/>
      <c r="L117" s="123"/>
    </row>
    <row r="118" spans="1:12" ht="18.600000000000001" x14ac:dyDescent="0.45">
      <c r="A118" s="185" t="s">
        <v>33</v>
      </c>
      <c r="B118" s="186"/>
      <c r="C118" s="187"/>
      <c r="D118" s="187"/>
      <c r="E118" s="187">
        <v>7</v>
      </c>
      <c r="F118" s="187">
        <v>4</v>
      </c>
      <c r="G118" s="187">
        <v>11</v>
      </c>
      <c r="H118" s="191">
        <f t="shared" si="20"/>
        <v>22</v>
      </c>
      <c r="I118" s="188">
        <f t="shared" si="18"/>
        <v>6.6</v>
      </c>
      <c r="J118" s="189">
        <f t="shared" si="21"/>
        <v>7</v>
      </c>
      <c r="K118" s="192"/>
      <c r="L118" s="193"/>
    </row>
    <row r="119" spans="1:12" ht="18.600000000000001" x14ac:dyDescent="0.45">
      <c r="A119" s="185" t="s">
        <v>24</v>
      </c>
      <c r="B119" s="194">
        <v>16</v>
      </c>
      <c r="C119" s="187">
        <v>23</v>
      </c>
      <c r="D119" s="187">
        <v>16</v>
      </c>
      <c r="E119" s="187">
        <v>17</v>
      </c>
      <c r="F119" s="187">
        <v>18</v>
      </c>
      <c r="G119" s="187">
        <v>18</v>
      </c>
      <c r="H119" s="191">
        <f t="shared" si="20"/>
        <v>92</v>
      </c>
      <c r="I119" s="188">
        <f t="shared" si="18"/>
        <v>16.559999999999999</v>
      </c>
      <c r="J119" s="189">
        <f t="shared" si="21"/>
        <v>17</v>
      </c>
      <c r="K119" s="192"/>
      <c r="L119" s="123"/>
    </row>
    <row r="120" spans="1:12" ht="18.600000000000001" x14ac:dyDescent="0.45">
      <c r="A120" s="116" t="s">
        <v>128</v>
      </c>
      <c r="B120" s="129"/>
      <c r="C120" s="128"/>
      <c r="D120" s="128"/>
      <c r="E120" s="128"/>
      <c r="F120" s="128">
        <v>46</v>
      </c>
      <c r="G120" s="128">
        <v>47</v>
      </c>
      <c r="H120" s="119">
        <f t="shared" si="20"/>
        <v>93</v>
      </c>
      <c r="I120" s="120">
        <f t="shared" si="18"/>
        <v>41.85</v>
      </c>
      <c r="J120" s="121">
        <f t="shared" si="21"/>
        <v>42</v>
      </c>
      <c r="K120" s="195"/>
      <c r="L120" s="123"/>
    </row>
    <row r="121" spans="1:12" ht="18.600000000000001" x14ac:dyDescent="0.45">
      <c r="A121" s="185" t="s">
        <v>111</v>
      </c>
      <c r="B121" s="194"/>
      <c r="C121" s="187"/>
      <c r="D121" s="187"/>
      <c r="E121" s="187"/>
      <c r="F121" s="187"/>
      <c r="G121" s="187">
        <v>42</v>
      </c>
      <c r="H121" s="191">
        <f t="shared" si="20"/>
        <v>42</v>
      </c>
      <c r="I121" s="188">
        <f t="shared" si="18"/>
        <v>37.800000000000004</v>
      </c>
      <c r="J121" s="189">
        <f t="shared" si="21"/>
        <v>38</v>
      </c>
      <c r="K121" s="176"/>
      <c r="L121" s="123"/>
    </row>
    <row r="122" spans="1:12" ht="18.600000000000001" x14ac:dyDescent="0.45">
      <c r="A122" s="116" t="s">
        <v>14</v>
      </c>
      <c r="B122" s="129">
        <v>19</v>
      </c>
      <c r="C122" s="128">
        <v>24</v>
      </c>
      <c r="D122" s="128">
        <v>22</v>
      </c>
      <c r="E122" s="128">
        <v>18</v>
      </c>
      <c r="F122" s="128">
        <v>21</v>
      </c>
      <c r="G122" s="128">
        <v>17</v>
      </c>
      <c r="H122" s="126">
        <f t="shared" si="20"/>
        <v>102</v>
      </c>
      <c r="I122" s="120">
        <f t="shared" si="18"/>
        <v>18.36</v>
      </c>
      <c r="J122" s="121">
        <f t="shared" si="21"/>
        <v>18</v>
      </c>
      <c r="K122" s="122"/>
      <c r="L122" s="123"/>
    </row>
    <row r="123" spans="1:12" ht="18.600000000000001" x14ac:dyDescent="0.45">
      <c r="A123" s="116" t="s">
        <v>27</v>
      </c>
      <c r="B123" s="129">
        <v>15</v>
      </c>
      <c r="C123" s="128">
        <v>13</v>
      </c>
      <c r="D123" s="128">
        <v>19</v>
      </c>
      <c r="E123" s="128">
        <v>16</v>
      </c>
      <c r="F123" s="128">
        <v>23</v>
      </c>
      <c r="G123" s="128">
        <v>12</v>
      </c>
      <c r="H123" s="119">
        <f t="shared" si="20"/>
        <v>83</v>
      </c>
      <c r="I123" s="120">
        <f t="shared" si="18"/>
        <v>14.940000000000001</v>
      </c>
      <c r="J123" s="121">
        <f t="shared" si="21"/>
        <v>15</v>
      </c>
      <c r="K123" s="195"/>
      <c r="L123" s="197"/>
    </row>
    <row r="124" spans="1:12" ht="18.600000000000001" x14ac:dyDescent="0.45">
      <c r="A124" s="116" t="s">
        <v>35</v>
      </c>
      <c r="B124" s="129"/>
      <c r="C124" s="128"/>
      <c r="D124" s="128"/>
      <c r="E124" s="128"/>
      <c r="F124" s="128"/>
      <c r="G124" s="128">
        <v>18</v>
      </c>
      <c r="H124" s="126">
        <f t="shared" si="20"/>
        <v>18</v>
      </c>
      <c r="I124" s="120">
        <f t="shared" si="18"/>
        <v>16.2</v>
      </c>
      <c r="J124" s="121">
        <f t="shared" si="21"/>
        <v>16</v>
      </c>
      <c r="K124" s="122"/>
      <c r="L124" s="123"/>
    </row>
    <row r="125" spans="1:12" ht="18.600000000000001" x14ac:dyDescent="0.45">
      <c r="A125" s="116" t="s">
        <v>25</v>
      </c>
      <c r="B125" s="129">
        <v>10</v>
      </c>
      <c r="C125" s="128">
        <v>6</v>
      </c>
      <c r="D125" s="128">
        <v>9</v>
      </c>
      <c r="E125" s="128">
        <v>6</v>
      </c>
      <c r="F125" s="128">
        <v>7</v>
      </c>
      <c r="G125" s="128">
        <v>12</v>
      </c>
      <c r="H125" s="126">
        <f t="shared" si="20"/>
        <v>40</v>
      </c>
      <c r="I125" s="120">
        <f t="shared" si="18"/>
        <v>7.2</v>
      </c>
      <c r="J125" s="121">
        <f t="shared" si="21"/>
        <v>7</v>
      </c>
      <c r="K125" s="122"/>
      <c r="L125" s="123"/>
    </row>
    <row r="126" spans="1:12" ht="18.600000000000001" x14ac:dyDescent="0.45">
      <c r="A126" s="116" t="s">
        <v>80</v>
      </c>
      <c r="B126" s="129">
        <v>17</v>
      </c>
      <c r="C126" s="128">
        <v>16</v>
      </c>
      <c r="D126" s="128">
        <v>25</v>
      </c>
      <c r="E126" s="128">
        <v>13</v>
      </c>
      <c r="F126" s="128">
        <v>23</v>
      </c>
      <c r="G126" s="128">
        <v>19</v>
      </c>
      <c r="H126" s="119">
        <f t="shared" si="20"/>
        <v>96</v>
      </c>
      <c r="I126" s="120">
        <f t="shared" si="18"/>
        <v>17.28</v>
      </c>
      <c r="J126" s="121">
        <f t="shared" si="21"/>
        <v>17</v>
      </c>
      <c r="K126" s="195"/>
      <c r="L126" s="123"/>
    </row>
    <row r="127" spans="1:12" ht="19.2" thickBot="1" x14ac:dyDescent="0.5">
      <c r="A127" s="198"/>
      <c r="B127" s="199"/>
      <c r="C127" s="133"/>
      <c r="D127" s="133"/>
      <c r="E127" s="133"/>
      <c r="F127" s="133"/>
      <c r="G127" s="133"/>
      <c r="H127" s="134"/>
      <c r="I127" s="135"/>
      <c r="J127" s="136"/>
      <c r="K127" s="200"/>
      <c r="L127" s="201"/>
    </row>
    <row r="128" spans="1:12" ht="18.600000000000001" x14ac:dyDescent="0.45">
      <c r="A128" s="202"/>
      <c r="B128" s="203"/>
      <c r="G128" s="204"/>
      <c r="J128" s="83"/>
      <c r="L128" s="81"/>
    </row>
    <row r="129" spans="1:12" ht="18.600000000000001" x14ac:dyDescent="0.45">
      <c r="A129" s="205"/>
      <c r="B129" s="203"/>
      <c r="G129" s="204"/>
      <c r="J129" s="83"/>
      <c r="L129" s="81"/>
    </row>
    <row r="130" spans="1:12" ht="18.600000000000001" x14ac:dyDescent="0.45">
      <c r="A130" s="205"/>
      <c r="B130" s="203"/>
      <c r="G130" s="204"/>
      <c r="J130" s="83"/>
      <c r="L130" s="81"/>
    </row>
    <row r="131" spans="1:12" x14ac:dyDescent="0.25">
      <c r="G131" s="204"/>
    </row>
    <row r="132" spans="1:12" x14ac:dyDescent="0.25">
      <c r="G132" s="204"/>
    </row>
    <row r="133" spans="1:12" x14ac:dyDescent="0.25">
      <c r="G133" s="204"/>
    </row>
    <row r="134" spans="1:12" x14ac:dyDescent="0.25">
      <c r="G134" s="204"/>
    </row>
    <row r="135" spans="1:12" x14ac:dyDescent="0.25">
      <c r="G135" s="204"/>
    </row>
    <row r="136" spans="1:12" x14ac:dyDescent="0.25">
      <c r="G136" s="204"/>
    </row>
    <row r="137" spans="1:12" x14ac:dyDescent="0.25">
      <c r="G137" s="204"/>
    </row>
    <row r="138" spans="1:12" x14ac:dyDescent="0.25">
      <c r="G138" s="204"/>
    </row>
    <row r="139" spans="1:12" x14ac:dyDescent="0.25">
      <c r="G139" s="204"/>
    </row>
    <row r="140" spans="1:12" x14ac:dyDescent="0.25">
      <c r="G140" s="204"/>
    </row>
    <row r="141" spans="1:12" x14ac:dyDescent="0.25">
      <c r="G141" s="204"/>
    </row>
    <row r="142" spans="1:12" x14ac:dyDescent="0.25">
      <c r="G142" s="204"/>
    </row>
    <row r="143" spans="1:12" x14ac:dyDescent="0.25">
      <c r="G143" s="204"/>
    </row>
    <row r="144" spans="1:12" x14ac:dyDescent="0.25">
      <c r="G144" s="204"/>
    </row>
    <row r="145" spans="7:7" x14ac:dyDescent="0.25">
      <c r="G145" s="204"/>
    </row>
    <row r="146" spans="7:7" x14ac:dyDescent="0.25">
      <c r="G146" s="204"/>
    </row>
    <row r="147" spans="7:7" x14ac:dyDescent="0.25">
      <c r="G147" s="204"/>
    </row>
    <row r="148" spans="7:7" x14ac:dyDescent="0.25">
      <c r="G148" s="204"/>
    </row>
    <row r="149" spans="7:7" x14ac:dyDescent="0.25">
      <c r="G149" s="204"/>
    </row>
    <row r="150" spans="7:7" x14ac:dyDescent="0.25">
      <c r="G150" s="204"/>
    </row>
    <row r="151" spans="7:7" x14ac:dyDescent="0.25">
      <c r="G151" s="204"/>
    </row>
    <row r="152" spans="7:7" x14ac:dyDescent="0.25">
      <c r="G152" s="204"/>
    </row>
    <row r="153" spans="7:7" x14ac:dyDescent="0.25">
      <c r="G153" s="204"/>
    </row>
    <row r="154" spans="7:7" x14ac:dyDescent="0.25">
      <c r="G154" s="204"/>
    </row>
    <row r="155" spans="7:7" x14ac:dyDescent="0.25">
      <c r="G155" s="204"/>
    </row>
    <row r="156" spans="7:7" x14ac:dyDescent="0.25">
      <c r="G156" s="204"/>
    </row>
    <row r="157" spans="7:7" x14ac:dyDescent="0.25">
      <c r="G157" s="204"/>
    </row>
    <row r="158" spans="7:7" x14ac:dyDescent="0.25">
      <c r="G158" s="204"/>
    </row>
    <row r="159" spans="7:7" x14ac:dyDescent="0.25">
      <c r="G159" s="204"/>
    </row>
    <row r="160" spans="7:7" x14ac:dyDescent="0.25">
      <c r="G160" s="204"/>
    </row>
    <row r="161" spans="7:7" x14ac:dyDescent="0.25">
      <c r="G161" s="204"/>
    </row>
    <row r="162" spans="7:7" x14ac:dyDescent="0.25">
      <c r="G162" s="204"/>
    </row>
    <row r="163" spans="7:7" x14ac:dyDescent="0.25">
      <c r="G163" s="204"/>
    </row>
    <row r="164" spans="7:7" x14ac:dyDescent="0.25">
      <c r="G164" s="204"/>
    </row>
    <row r="165" spans="7:7" x14ac:dyDescent="0.25">
      <c r="G165" s="204"/>
    </row>
    <row r="166" spans="7:7" x14ac:dyDescent="0.25">
      <c r="G166" s="204"/>
    </row>
    <row r="167" spans="7:7" x14ac:dyDescent="0.25">
      <c r="G167" s="204"/>
    </row>
    <row r="168" spans="7:7" x14ac:dyDescent="0.25">
      <c r="G168" s="204"/>
    </row>
    <row r="169" spans="7:7" x14ac:dyDescent="0.25">
      <c r="G169" s="204"/>
    </row>
    <row r="170" spans="7:7" x14ac:dyDescent="0.25">
      <c r="G170" s="204"/>
    </row>
    <row r="171" spans="7:7" x14ac:dyDescent="0.25">
      <c r="G171" s="204"/>
    </row>
    <row r="172" spans="7:7" x14ac:dyDescent="0.25">
      <c r="G172" s="204"/>
    </row>
    <row r="173" spans="7:7" x14ac:dyDescent="0.25">
      <c r="G173" s="204"/>
    </row>
    <row r="174" spans="7:7" x14ac:dyDescent="0.25">
      <c r="G174" s="204"/>
    </row>
    <row r="175" spans="7:7" x14ac:dyDescent="0.25">
      <c r="G175" s="204"/>
    </row>
    <row r="176" spans="7:7" x14ac:dyDescent="0.25">
      <c r="G176" s="204"/>
    </row>
    <row r="177" spans="7:7" x14ac:dyDescent="0.25">
      <c r="G177" s="204"/>
    </row>
  </sheetData>
  <mergeCells count="15">
    <mergeCell ref="B34:G34"/>
    <mergeCell ref="B6:G6"/>
    <mergeCell ref="A28:L28"/>
    <mergeCell ref="A29:L29"/>
    <mergeCell ref="A31:L31"/>
    <mergeCell ref="A32:A33"/>
    <mergeCell ref="B32:H32"/>
    <mergeCell ref="I32:L33"/>
    <mergeCell ref="B33:H33"/>
    <mergeCell ref="A1:L1"/>
    <mergeCell ref="A2:L2"/>
    <mergeCell ref="A4:A5"/>
    <mergeCell ref="B4:H4"/>
    <mergeCell ref="I4:L5"/>
    <mergeCell ref="B5:H5"/>
  </mergeCells>
  <printOptions horizontalCentered="1"/>
  <pageMargins left="0.7" right="0.7" top="0.75" bottom="0.75" header="0.3" footer="0.3"/>
  <pageSetup orientation="landscape" r:id="rId1"/>
  <rowBreaks count="2" manualBreakCount="2">
    <brk id="27" max="11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Week 1 Schedule</vt:lpstr>
      <vt:lpstr>Detailed Results - Front Nine</vt:lpstr>
      <vt:lpstr>Handicaps</vt:lpstr>
      <vt:lpstr>Handicaps!Print_Area</vt:lpstr>
      <vt:lpstr>'Week 1 Schedule'!Print_Area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UDRI Golf League -- Complete Spreadsheet for Week 1</dc:title>
  <dc:creator>Fultz, George W CTR USAF AFMC AFRL/RXBT</dc:creator>
  <cp:lastModifiedBy>test</cp:lastModifiedBy>
  <cp:lastPrinted>2014-08-15T19:26:43Z</cp:lastPrinted>
  <dcterms:created xsi:type="dcterms:W3CDTF">2002-05-07T01:15:53Z</dcterms:created>
  <dcterms:modified xsi:type="dcterms:W3CDTF">2016-04-20T20:20:04Z</dcterms:modified>
</cp:coreProperties>
</file>